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55" windowHeight="107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<sst xmlns="http://schemas.openxmlformats.org/spreadsheetml/2006/main" count="178" uniqueCount="93">
  <si>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</si>
  <si>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</si>
  <si>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</si>
  <si>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</si>
  <si>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</si>
  <si>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</si>
  <si>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</si>
  <si>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</si>
  <si>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</si>
  <si>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</si>
  <si>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</si>
  <si>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</si>
  <si>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Використання закладом охорони здоровя благодійних пожертв, отриманих у грошовій та натуральній ( товари і послуги) формі</t>
  </si>
  <si>
    <t>КУТОР "База спецмедпостачання"</t>
  </si>
  <si>
    <t>АТ "Укргазвидобування" в особі заст.дир. Філії ГПУ "Львівгазвидобування"АТ "Укргазвидобування" Мартинця В.Б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</si>
  <si>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</si>
  <si>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</si>
  <si>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</si>
  <si>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</si>
  <si>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Фонд Милосердя</t>
  </si>
  <si>
    <t xml:space="preserve">Всеукраїнська громадська організація "Асоціація неонатологів України" </t>
  </si>
  <si>
    <t>Всього     Сума,        тис.грн.</t>
  </si>
  <si>
    <t>Генеральний директор</t>
  </si>
  <si>
    <t>Олена Козак</t>
  </si>
  <si>
    <t>КНП "ТОМЦСНЗ" ТОР</t>
  </si>
  <si>
    <t>Єпархіального управління Бучацької Єпархії УГКПЦ</t>
  </si>
  <si>
    <t>КНП "ТОЦСК" ТОР</t>
  </si>
  <si>
    <t>КНП "Теребовлянська ОСПК"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</si>
  <si>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</si>
  <si>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 xml:space="preserve">                                                  </t>
  </si>
  <si>
    <t xml:space="preserve">Препарати крові </t>
  </si>
  <si>
    <t xml:space="preserve">Зидовудин  480мл*0,62=295,92  </t>
  </si>
  <si>
    <t>I квартал</t>
  </si>
  <si>
    <t>КП ТОР "Тернопільська обласна Аптека №78"</t>
  </si>
  <si>
    <t>Шовний матеріал 103*30=3090</t>
  </si>
  <si>
    <r>
      <t>Однораз. мед.хірур.рукав.1000*13,29=13297,86     Медичні захисні окуляри 300*114,89=34468,80 Щиток захисний 150*37,38=5607,42                Рідина для дезін.повер. 100*49,58=4928,04       Рідина для дезінф. Рук 50*65,7=3285,36          Костюм біобезпеки і бахіли 100*872,04=87204,00</t>
    </r>
    <r>
      <rPr>
        <sz val="8"/>
        <color indexed="9"/>
        <rFont val="Arial"/>
        <family val="2"/>
      </rPr>
      <t xml:space="preserve">                  </t>
    </r>
    <r>
      <rPr>
        <sz val="8"/>
        <rFont val="Arial"/>
        <family val="2"/>
      </rPr>
      <t>Дезинфікаційний розчин спиртовий 10*140,10=1401,01                                 Дезінфектор для для рук 52*25=1300</t>
    </r>
  </si>
  <si>
    <t>залишок минулого року</t>
  </si>
  <si>
    <t>Вата</t>
  </si>
  <si>
    <t>Маска медична</t>
  </si>
  <si>
    <t xml:space="preserve">Антисептик 4,5 л                        Антисептик, 0,095л </t>
  </si>
  <si>
    <t xml:space="preserve">ТзОВ "Науково виробнича компанія "Екофарм" </t>
  </si>
  <si>
    <t>Протифлазід</t>
  </si>
  <si>
    <t xml:space="preserve">Костюм біологічного захисту/комбінзон </t>
  </si>
  <si>
    <t>за I квартал</t>
  </si>
  <si>
    <t>Дезінфектор для для рук 52*25=1300 Рідина для дезін.повер.76*49,58=3768,08 Рідина для дезінф. Рук 11*65,7=788,4  Костюм біобезпеки і бахіли 100*872,04=78483,6                         Однораз. мед.хірур.рукав. 686*13,29=9170,10</t>
  </si>
  <si>
    <t>Всього за рік</t>
  </si>
  <si>
    <t xml:space="preserve">II квартал </t>
  </si>
  <si>
    <t>ТзОВ "ХіПП Україна"</t>
  </si>
  <si>
    <t xml:space="preserve">Дитяча суха суміш "Comfort" початкова з народження, 10шт.*165,60=1656 грн. </t>
  </si>
  <si>
    <t>КНП "Пологовий клінічний будинок №1 в м. Львів"</t>
  </si>
  <si>
    <t>БО"Благодійний фонд "СВІЧАДО"</t>
  </si>
  <si>
    <t>ФОП Черкас В.М.</t>
  </si>
  <si>
    <t>Проектно-кошторисній документації</t>
  </si>
  <si>
    <t xml:space="preserve">Фонд Народонаселення ООН </t>
  </si>
  <si>
    <t>Рукавички нітрилові М 4800*2,5=12000 Рукавички нітрилові L 3200*2,5=8000    Комбінзон захисний L 342*300=102600 Халат ізоляційний 34*220=7480      Маски хірургічні 1475*1=1475        Щитки захисні 576*15=8640        Окуляри захисні 342*110=37620 Респіратори 345*75= 25875</t>
  </si>
  <si>
    <t>Прогинорм Геста 350шт.*100=35000</t>
  </si>
  <si>
    <t>Дитяча суха суміш "Comfort" початкова з народження, 10шт.*165,60=1656 грн.</t>
  </si>
  <si>
    <t>Зидовудин  240мл*0,62=147,96 Інформаційний буклет 30шт*0,89=26,50 Постер А2 60шт.*2,19=131,40         Папка-реєстратор 3шт.*83,94=251,82</t>
  </si>
  <si>
    <t>Зидовудин  240мл*0,62=147,96 Інформаційний буклет 30шт*0,89=26,50 Постер А2 60шт.*2,19=131,40          Папка-реєстратор 3шт.*83,94=251,82</t>
  </si>
  <si>
    <t>Укладка під плечовий пояс для недоношеної дитини 20шт.*76,50=1530 Шторки 5шт.*567,00=2835           "Гніздо" для позиціонування недоношених дітей 10шт.*526,50=5265 Майка кенгуру 10шт.*405=4050 Ортопедич.подушка 10шт.*130,50=1305                        Чохол на кювез 5*1035=5175</t>
  </si>
  <si>
    <t>Укладка під плечовий пояс для недоношеної дитини 20шт.*76,50=1530 Шторки 5шт.*567,00=2835               "Гніздо" для позиціонування недоношених дітей 10шт.*526,50=5265 Майка кенгуру 10шт.*405=4050 Ортопедич.подушка 10шт.*130,50=1305                             Чохол на кювез 5*1035=5175</t>
  </si>
  <si>
    <t>Рукавички нітрилові М 4800*2,5=12000 Рукавички нітрилові L 3200*2,5=8000</t>
  </si>
  <si>
    <t>Гістероскоп</t>
  </si>
  <si>
    <t>Апарат для штучного дихання та дихальної терапії</t>
  </si>
  <si>
    <t>БО "Благодійний Фонд"СВІЧАДО"</t>
  </si>
  <si>
    <t>Всього за II квартал</t>
  </si>
  <si>
    <t>II квартал</t>
  </si>
  <si>
    <t>III квартал</t>
  </si>
  <si>
    <t xml:space="preserve">Зидовудин  240мл*0,62=147,96 </t>
  </si>
  <si>
    <t>КНП "ТОСПК" ТОР (експедтція)</t>
  </si>
  <si>
    <t>Благодійний фонд "ЗАРАДИ ДИТИНИ"</t>
  </si>
  <si>
    <t>Підгузники</t>
  </si>
  <si>
    <t>Нумета G13E</t>
  </si>
  <si>
    <t>Всього за III квартал</t>
  </si>
  <si>
    <t>IV квартал</t>
  </si>
  <si>
    <t>Препарати крові</t>
  </si>
  <si>
    <t>ВГО "Добродійник"</t>
  </si>
  <si>
    <t>Дитяча суха суміш NAN 60*240=14400</t>
  </si>
  <si>
    <t>Проектно-кошторисна документації</t>
  </si>
  <si>
    <t>Всього за IV квартал</t>
  </si>
  <si>
    <t>На потреби закладу</t>
  </si>
  <si>
    <t>ФОП Хезер Сомервел</t>
  </si>
  <si>
    <t>Пульсоксиметр 2*450=900                   Джуг венозний з застібкою 5*45=225   Вимірювач АТ OMORON 2*1735=3470  Гігрометр 1*178=178                         Апарат підігріву крові та інфузійних розчинів 1*10500=10500</t>
  </si>
  <si>
    <t>Пульсоксиметр 2*450=900                            Джуг венозний з застібкою 5*45=225   Вимірювач АТ OMORON 2*1735=3470  Гігрометр 1*178=178                                 Апарат підігріву крові та інфузійних розчинів 1*10500=10500</t>
  </si>
  <si>
    <t>Апарат ренгенівський діагностичний пересувний 1шт*4559071,40</t>
  </si>
  <si>
    <t xml:space="preserve"> </t>
  </si>
  <si>
    <t xml:space="preserve">Ліжко 2-ох спальне 3*2000=6000                   
Телевізор  4*2300,00=9200      
 Тумбочка приліжкова 3шт*500=1500    Столик дитячий   4*800=3200        
Холодильник  3*2300 =6900          
Набір кухонних меблів 4*2300=9200           
Шафа-купе 2-ох дверна 1*2000=2000           
Ліжко3*1500=4500                
Диван офісний 1*1500=1500         
Диван кутовий 1*2000=2000          </t>
  </si>
  <si>
    <t>ФОП Барладин І. та Чубак Н.</t>
  </si>
  <si>
    <t xml:space="preserve">Ліжко 2-ох спальне 3*2000=6000                   
Телевізор  4*2300,00=9200      
 Тумбочка приліжкова 3шт*500=1500    Столик дитячий   4*800=3200        
Холодильник  3*2300 =6900          
Набір кухонних меблів 4*2300=9200           
Шафа-купе 2-ох дверна 1*2000=2000           
Ліжко3*1500=4500                
Диван офісний 1*1500=1500         
Диван кутовий 1*2000=2000 </t>
  </si>
  <si>
    <t>ТзОВ "Медхолдінг"</t>
  </si>
  <si>
    <t>Рідина для дезін.повер.20*49,58=991,6 Рідина для дезінф. Рук 5*65,7=328,5                    Однораз. мед.хірур.рукав. 314*13,29=4173,06</t>
  </si>
  <si>
    <t>по КНП" Тернопільському обласному клінічному перинатальному центру "Мати і дитина"ТОР  за  2021 рік</t>
  </si>
  <si>
    <t>Вірамун суп.50мг/50 мл по 240 мл.=508,15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</si>
</sst>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15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9.8515625" style="0" customWidth="1"/>
    <col min="2" max="2" width="5.8515625" style="0" customWidth="1"/>
    <col min="3" max="3" width="15.421875" style="0" customWidth="1"/>
    <col min="4" max="4" width="6.57421875" style="0" customWidth="1"/>
    <col min="5" max="5" width="6.421875" style="0" customWidth="1"/>
    <col min="6" max="6" width="33.8515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60" t="s">
        <v>0</v>
      </c>
      <c r="K1" s="60"/>
      <c r="L1" s="60"/>
      <c r="M1" s="60"/>
      <c r="N1" s="60"/>
    </row>
    <row r="2" spans="9:14" ht="12.75" customHeight="1">
      <c r="I2" s="61" t="s">
        <v>1</v>
      </c>
      <c r="J2" s="61"/>
      <c r="K2" s="61"/>
      <c r="L2" s="61"/>
      <c r="M2" s="61"/>
      <c r="N2" s="61"/>
    </row>
    <row r="3" spans="9:14" ht="24.75" customHeight="1">
      <c r="I3" s="61" t="s">
        <v>2</v>
      </c>
      <c r="J3" s="61"/>
      <c r="K3" s="61"/>
      <c r="L3" s="61"/>
      <c r="M3" s="61"/>
      <c r="N3" s="61"/>
    </row>
    <row r="4" spans="6:8" ht="16.5" customHeight="1">
      <c r="F4" s="61" t="s">
        <v>3</v>
      </c>
      <c r="G4" s="61"/>
      <c r="H4" s="61"/>
    </row>
    <row r="5" spans="3:13" ht="17.25" customHeight="1">
      <c r="C5" s="60" t="s">
        <v>10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3:13" ht="19.5" customHeight="1">
      <c r="C6" s="59" t="s">
        <v>91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ht="8.25" customHeight="1"/>
    <row r="8" spans="1:14" ht="24.75" customHeight="1">
      <c r="A8" s="53" t="s">
        <v>4</v>
      </c>
      <c r="B8" s="8"/>
      <c r="C8" s="53" t="s">
        <v>5</v>
      </c>
      <c r="D8" s="55" t="s">
        <v>6</v>
      </c>
      <c r="E8" s="56"/>
      <c r="F8" s="57"/>
      <c r="G8" s="53" t="s">
        <v>9</v>
      </c>
      <c r="H8" s="55" t="s">
        <v>12</v>
      </c>
      <c r="I8" s="56"/>
      <c r="J8" s="56"/>
      <c r="K8" s="57"/>
      <c r="L8" s="62" t="s">
        <v>11</v>
      </c>
      <c r="M8" s="5"/>
      <c r="N8" s="5"/>
    </row>
    <row r="9" spans="1:14" ht="36.75" customHeight="1">
      <c r="A9" s="54"/>
      <c r="B9" s="2"/>
      <c r="C9" s="54"/>
      <c r="D9" s="3" t="s">
        <v>7</v>
      </c>
      <c r="E9" s="3" t="s">
        <v>16</v>
      </c>
      <c r="F9" s="3" t="s">
        <v>8</v>
      </c>
      <c r="G9" s="58"/>
      <c r="H9" s="3" t="s">
        <v>18</v>
      </c>
      <c r="I9" s="3" t="s">
        <v>17</v>
      </c>
      <c r="J9" s="3" t="s">
        <v>8</v>
      </c>
      <c r="K9" s="29" t="s">
        <v>21</v>
      </c>
      <c r="L9" s="63"/>
      <c r="M9" s="4"/>
      <c r="N9" s="4"/>
    </row>
    <row r="10" spans="1:14" ht="33.75" customHeight="1">
      <c r="A10" s="30" t="s">
        <v>36</v>
      </c>
      <c r="B10" s="2"/>
      <c r="C10" s="9"/>
      <c r="D10" s="1">
        <v>1728.9</v>
      </c>
      <c r="E10" s="1">
        <v>5227.3</v>
      </c>
      <c r="F10" s="27"/>
      <c r="G10" s="25"/>
      <c r="H10" s="28"/>
      <c r="I10" s="1"/>
      <c r="J10" s="27"/>
      <c r="K10" s="2"/>
      <c r="L10" s="24"/>
      <c r="M10" s="4"/>
      <c r="N10" s="4"/>
    </row>
    <row r="11" spans="1:14" ht="33.75" customHeight="1">
      <c r="A11" s="9" t="s">
        <v>32</v>
      </c>
      <c r="B11" s="2"/>
      <c r="C11" s="30" t="s">
        <v>13</v>
      </c>
      <c r="D11" s="1"/>
      <c r="E11" s="1"/>
      <c r="F11" s="27"/>
      <c r="G11" s="25"/>
      <c r="H11" s="28">
        <v>1</v>
      </c>
      <c r="I11" s="1"/>
      <c r="J11" s="27" t="s">
        <v>38</v>
      </c>
      <c r="K11" s="2">
        <v>1</v>
      </c>
      <c r="L11" s="24">
        <v>0</v>
      </c>
      <c r="M11" s="4"/>
      <c r="N11" s="4"/>
    </row>
    <row r="12" spans="1:14" ht="48" customHeight="1">
      <c r="A12" s="9" t="s">
        <v>32</v>
      </c>
      <c r="B12" s="2"/>
      <c r="C12" s="30" t="s">
        <v>20</v>
      </c>
      <c r="D12" s="1"/>
      <c r="E12" s="1"/>
      <c r="F12" s="27"/>
      <c r="G12" s="25"/>
      <c r="H12" s="28">
        <v>7.9</v>
      </c>
      <c r="I12" s="1"/>
      <c r="J12" s="27" t="s">
        <v>39</v>
      </c>
      <c r="K12" s="2">
        <v>7.9</v>
      </c>
      <c r="L12" s="24">
        <v>0</v>
      </c>
      <c r="M12" s="4"/>
      <c r="N12" s="4"/>
    </row>
    <row r="13" spans="1:14" ht="48" customHeight="1">
      <c r="A13" s="9" t="s">
        <v>32</v>
      </c>
      <c r="B13" s="2"/>
      <c r="C13" s="30" t="s">
        <v>40</v>
      </c>
      <c r="D13" s="1"/>
      <c r="E13" s="1"/>
      <c r="F13" s="27"/>
      <c r="G13" s="25"/>
      <c r="H13" s="28">
        <v>8.4</v>
      </c>
      <c r="I13" s="1"/>
      <c r="J13" s="27" t="s">
        <v>41</v>
      </c>
      <c r="K13" s="2">
        <v>8.4</v>
      </c>
      <c r="L13" s="24">
        <v>0</v>
      </c>
      <c r="M13" s="4"/>
      <c r="N13" s="4"/>
    </row>
    <row r="14" spans="1:14" ht="48" customHeight="1">
      <c r="A14" s="9" t="s">
        <v>32</v>
      </c>
      <c r="B14" s="2"/>
      <c r="C14" s="30" t="s">
        <v>14</v>
      </c>
      <c r="D14" s="1"/>
      <c r="E14" s="1"/>
      <c r="F14" s="27"/>
      <c r="G14" s="25"/>
      <c r="H14" s="28">
        <v>42.1</v>
      </c>
      <c r="I14" s="1"/>
      <c r="J14" s="27" t="s">
        <v>42</v>
      </c>
      <c r="K14" s="2">
        <v>42.1</v>
      </c>
      <c r="L14" s="24">
        <v>0</v>
      </c>
      <c r="M14" s="4"/>
      <c r="N14" s="4"/>
    </row>
    <row r="15" spans="1:14" ht="48" customHeight="1">
      <c r="A15" s="9" t="s">
        <v>32</v>
      </c>
      <c r="B15" s="2"/>
      <c r="C15" s="30" t="s">
        <v>27</v>
      </c>
      <c r="D15" s="1"/>
      <c r="E15" s="1"/>
      <c r="F15" s="27"/>
      <c r="G15" s="25"/>
      <c r="H15" s="28">
        <v>4</v>
      </c>
      <c r="I15" s="1"/>
      <c r="J15" s="27" t="s">
        <v>30</v>
      </c>
      <c r="K15" s="2">
        <v>4</v>
      </c>
      <c r="L15" s="24">
        <v>0</v>
      </c>
      <c r="M15" s="4"/>
      <c r="N15" s="4"/>
    </row>
    <row r="16" spans="1:14" ht="48" customHeight="1">
      <c r="A16" s="9" t="s">
        <v>32</v>
      </c>
      <c r="B16" s="2"/>
      <c r="C16" s="30" t="s">
        <v>26</v>
      </c>
      <c r="D16" s="1"/>
      <c r="E16" s="1"/>
      <c r="F16" s="27"/>
      <c r="G16" s="25"/>
      <c r="H16" s="28">
        <v>32.9</v>
      </c>
      <c r="I16" s="1"/>
      <c r="J16" s="27" t="s">
        <v>30</v>
      </c>
      <c r="K16" s="2">
        <v>32.9</v>
      </c>
      <c r="L16" s="24">
        <v>0</v>
      </c>
      <c r="M16" s="4"/>
      <c r="N16" s="4"/>
    </row>
    <row r="17" spans="1:14" ht="46.5" customHeight="1">
      <c r="A17" s="9" t="s">
        <v>32</v>
      </c>
      <c r="B17" s="2"/>
      <c r="C17" s="30" t="s">
        <v>25</v>
      </c>
      <c r="D17" s="1"/>
      <c r="E17" s="1"/>
      <c r="F17" s="27"/>
      <c r="G17" s="25"/>
      <c r="H17" s="28">
        <v>7.5</v>
      </c>
      <c r="I17" s="1"/>
      <c r="J17" s="27" t="s">
        <v>37</v>
      </c>
      <c r="K17" s="2">
        <v>7.5</v>
      </c>
      <c r="L17" s="24">
        <v>111.7</v>
      </c>
      <c r="M17" s="4"/>
      <c r="N17" s="4"/>
    </row>
    <row r="18" spans="1:14" ht="38.25" customHeight="1">
      <c r="A18" s="2" t="s">
        <v>32</v>
      </c>
      <c r="B18" s="2"/>
      <c r="C18" s="19" t="s">
        <v>24</v>
      </c>
      <c r="D18" s="1"/>
      <c r="E18" s="10">
        <v>0.3</v>
      </c>
      <c r="F18" s="13" t="s">
        <v>31</v>
      </c>
      <c r="G18" s="20">
        <v>0.3</v>
      </c>
      <c r="H18" s="21">
        <v>0.3</v>
      </c>
      <c r="I18" s="10"/>
      <c r="J18" s="13" t="s">
        <v>31</v>
      </c>
      <c r="K18" s="20">
        <v>0.3</v>
      </c>
      <c r="L18" s="22">
        <f>E18-H18</f>
        <v>0</v>
      </c>
      <c r="M18" s="4"/>
      <c r="N18" s="4"/>
    </row>
    <row r="19" spans="1:14" ht="93" customHeight="1">
      <c r="A19" s="2" t="s">
        <v>32</v>
      </c>
      <c r="B19" s="2"/>
      <c r="C19" s="19" t="s">
        <v>26</v>
      </c>
      <c r="D19" s="10"/>
      <c r="E19" s="10">
        <v>36.9</v>
      </c>
      <c r="F19" s="18" t="s">
        <v>30</v>
      </c>
      <c r="G19" s="20">
        <v>36.9</v>
      </c>
      <c r="H19" s="21">
        <v>36.9</v>
      </c>
      <c r="I19" s="10"/>
      <c r="J19" s="18" t="s">
        <v>30</v>
      </c>
      <c r="K19" s="20">
        <v>36.9</v>
      </c>
      <c r="L19" s="22">
        <f>E19-H19</f>
        <v>0</v>
      </c>
      <c r="M19" s="4"/>
      <c r="N19" s="4"/>
    </row>
    <row r="20" spans="1:14" ht="126" customHeight="1">
      <c r="A20" s="2" t="s">
        <v>32</v>
      </c>
      <c r="B20" s="2"/>
      <c r="C20" s="26" t="s">
        <v>13</v>
      </c>
      <c r="D20" s="1"/>
      <c r="E20" s="10">
        <v>151.5</v>
      </c>
      <c r="F20" s="13" t="s">
        <v>35</v>
      </c>
      <c r="G20" s="20">
        <v>151.5</v>
      </c>
      <c r="H20" s="21">
        <v>93.5</v>
      </c>
      <c r="I20" s="10"/>
      <c r="J20" s="13" t="s">
        <v>44</v>
      </c>
      <c r="K20" s="20">
        <v>93.5</v>
      </c>
      <c r="L20" s="22">
        <f>E20-H20</f>
        <v>58</v>
      </c>
      <c r="M20" s="4"/>
      <c r="N20" s="4"/>
    </row>
    <row r="21" spans="1:14" ht="58.5" customHeight="1">
      <c r="A21" s="2" t="s">
        <v>32</v>
      </c>
      <c r="B21" s="2"/>
      <c r="C21" s="19" t="s">
        <v>33</v>
      </c>
      <c r="D21" s="1"/>
      <c r="E21" s="23">
        <v>3.1</v>
      </c>
      <c r="F21" s="13" t="s">
        <v>34</v>
      </c>
      <c r="G21" s="20">
        <v>3.1</v>
      </c>
      <c r="H21" s="21">
        <v>3.1</v>
      </c>
      <c r="I21" s="10"/>
      <c r="J21" s="13" t="s">
        <v>34</v>
      </c>
      <c r="K21" s="20">
        <v>3.1</v>
      </c>
      <c r="L21" s="22">
        <f>E21-H21</f>
        <v>0</v>
      </c>
      <c r="M21" s="4"/>
      <c r="N21" s="4"/>
    </row>
    <row r="22" spans="1:14" ht="42.75" customHeight="1">
      <c r="A22" s="2"/>
      <c r="B22" s="2"/>
      <c r="C22" s="19" t="s">
        <v>19</v>
      </c>
      <c r="D22" s="1">
        <v>486.9</v>
      </c>
      <c r="E22" s="10"/>
      <c r="F22" s="14"/>
      <c r="G22" s="20">
        <v>486.9</v>
      </c>
      <c r="H22" s="21"/>
      <c r="I22" s="10">
        <v>186</v>
      </c>
      <c r="J22" s="13" t="s">
        <v>29</v>
      </c>
      <c r="K22" s="20">
        <v>186</v>
      </c>
      <c r="L22" s="22">
        <f>G22-I22</f>
        <v>300.9</v>
      </c>
      <c r="M22" s="4"/>
      <c r="N22" s="4"/>
    </row>
    <row r="23" spans="1:14" ht="42.75" customHeight="1">
      <c r="A23" s="31" t="s">
        <v>43</v>
      </c>
      <c r="B23" s="31"/>
      <c r="C23" s="19"/>
      <c r="D23" s="32">
        <f>SUM(D19:D22)</f>
        <v>486.9</v>
      </c>
      <c r="E23" s="32">
        <f>SUM(E18:E22)</f>
        <v>191.79999999999998</v>
      </c>
      <c r="F23" s="19"/>
      <c r="G23" s="33">
        <f>SUM(G18:G22)</f>
        <v>678.6999999999999</v>
      </c>
      <c r="H23" s="19">
        <f>SUM(H18:H22)</f>
        <v>133.79999999999998</v>
      </c>
      <c r="I23" s="19">
        <f>SUM(I18:I22)</f>
        <v>186</v>
      </c>
      <c r="J23" s="34"/>
      <c r="K23" s="33">
        <f>SUM(K11:K22)</f>
        <v>423.6</v>
      </c>
      <c r="L23" s="35">
        <f>G23-K23</f>
        <v>255.0999999999999</v>
      </c>
      <c r="M23" s="4"/>
      <c r="N23" s="4"/>
    </row>
    <row r="24" spans="1:14" ht="42.75" customHeight="1">
      <c r="A24" s="2" t="s">
        <v>46</v>
      </c>
      <c r="B24" s="2"/>
      <c r="C24" s="19" t="s">
        <v>26</v>
      </c>
      <c r="D24" s="37"/>
      <c r="E24" s="37">
        <v>34.5</v>
      </c>
      <c r="F24" s="36" t="s">
        <v>30</v>
      </c>
      <c r="G24" s="38">
        <v>34.5</v>
      </c>
      <c r="H24" s="36">
        <v>34.5</v>
      </c>
      <c r="I24" s="36"/>
      <c r="J24" s="27" t="s">
        <v>30</v>
      </c>
      <c r="K24" s="38">
        <v>34.5</v>
      </c>
      <c r="L24" s="39">
        <f>G24-K24</f>
        <v>0</v>
      </c>
      <c r="M24" s="4"/>
      <c r="N24" s="4"/>
    </row>
    <row r="25" spans="1:14" ht="42.75" customHeight="1">
      <c r="A25" s="2" t="s">
        <v>46</v>
      </c>
      <c r="B25" s="2"/>
      <c r="C25" s="19" t="s">
        <v>47</v>
      </c>
      <c r="D25" s="37"/>
      <c r="E25" s="37">
        <v>1.6</v>
      </c>
      <c r="F25" s="36" t="s">
        <v>48</v>
      </c>
      <c r="G25" s="38">
        <v>1.6</v>
      </c>
      <c r="H25" s="36">
        <v>1.6</v>
      </c>
      <c r="I25" s="36"/>
      <c r="J25" s="27" t="s">
        <v>56</v>
      </c>
      <c r="K25" s="38">
        <v>1.6</v>
      </c>
      <c r="L25" s="39">
        <f>G25-H25</f>
        <v>0</v>
      </c>
      <c r="M25" s="4"/>
      <c r="N25" s="4"/>
    </row>
    <row r="26" spans="1:14" ht="49.5" customHeight="1">
      <c r="A26" s="2" t="s">
        <v>46</v>
      </c>
      <c r="B26" s="2"/>
      <c r="C26" s="19" t="s">
        <v>24</v>
      </c>
      <c r="D26" s="37"/>
      <c r="E26" s="37">
        <v>0.5</v>
      </c>
      <c r="F26" s="36" t="s">
        <v>57</v>
      </c>
      <c r="G26" s="38">
        <v>0.5</v>
      </c>
      <c r="H26" s="36">
        <v>0.5</v>
      </c>
      <c r="I26" s="36"/>
      <c r="J26" s="27" t="s">
        <v>58</v>
      </c>
      <c r="K26" s="38">
        <v>0.5</v>
      </c>
      <c r="L26" s="39">
        <v>0</v>
      </c>
      <c r="M26" s="4"/>
      <c r="N26" s="4"/>
    </row>
    <row r="27" spans="1:14" ht="57.75" customHeight="1">
      <c r="A27" s="2" t="s">
        <v>46</v>
      </c>
      <c r="B27" s="2"/>
      <c r="C27" s="19" t="s">
        <v>49</v>
      </c>
      <c r="D27" s="37"/>
      <c r="E27" s="37">
        <v>35</v>
      </c>
      <c r="F27" s="36" t="s">
        <v>55</v>
      </c>
      <c r="G27" s="38">
        <v>35</v>
      </c>
      <c r="H27" s="36">
        <v>35</v>
      </c>
      <c r="I27" s="36"/>
      <c r="J27" s="27" t="s">
        <v>55</v>
      </c>
      <c r="K27" s="38">
        <v>35</v>
      </c>
      <c r="L27" s="1">
        <v>0</v>
      </c>
      <c r="M27" s="4"/>
      <c r="N27" s="4"/>
    </row>
    <row r="28" spans="1:14" ht="57.75" customHeight="1">
      <c r="A28" s="2" t="s">
        <v>46</v>
      </c>
      <c r="B28" s="2"/>
      <c r="C28" s="19" t="s">
        <v>64</v>
      </c>
      <c r="D28" s="37"/>
      <c r="E28" s="37"/>
      <c r="F28" s="36"/>
      <c r="G28" s="38"/>
      <c r="H28" s="36">
        <v>607.4</v>
      </c>
      <c r="I28" s="36"/>
      <c r="J28" s="27" t="s">
        <v>63</v>
      </c>
      <c r="K28" s="38">
        <v>607.4</v>
      </c>
      <c r="L28" s="1">
        <f>H28-K28</f>
        <v>0</v>
      </c>
      <c r="M28" s="4"/>
      <c r="N28" s="4"/>
    </row>
    <row r="29" spans="1:14" ht="46.5" customHeight="1">
      <c r="A29" s="9" t="s">
        <v>66</v>
      </c>
      <c r="B29" s="2"/>
      <c r="C29" s="30" t="s">
        <v>25</v>
      </c>
      <c r="D29" s="1"/>
      <c r="E29" s="1"/>
      <c r="F29" s="27"/>
      <c r="G29" s="25"/>
      <c r="H29" s="28">
        <v>6.7</v>
      </c>
      <c r="I29" s="1"/>
      <c r="J29" s="27" t="s">
        <v>37</v>
      </c>
      <c r="K29" s="2">
        <v>6.7</v>
      </c>
      <c r="L29" s="24">
        <f>111.7-K29</f>
        <v>105</v>
      </c>
      <c r="M29" s="4"/>
      <c r="N29" s="4"/>
    </row>
    <row r="30" spans="1:14" ht="105" customHeight="1">
      <c r="A30" s="2" t="s">
        <v>46</v>
      </c>
      <c r="B30" s="2"/>
      <c r="C30" s="19" t="s">
        <v>50</v>
      </c>
      <c r="D30" s="37"/>
      <c r="E30" s="37">
        <v>20.2</v>
      </c>
      <c r="F30" s="36" t="s">
        <v>59</v>
      </c>
      <c r="G30" s="38">
        <v>20.2</v>
      </c>
      <c r="H30" s="36">
        <v>20.2</v>
      </c>
      <c r="I30" s="36"/>
      <c r="J30" s="27" t="s">
        <v>60</v>
      </c>
      <c r="K30" s="38">
        <v>20.2</v>
      </c>
      <c r="L30" s="39">
        <v>0</v>
      </c>
      <c r="M30" s="4"/>
      <c r="N30" s="4"/>
    </row>
    <row r="31" spans="1:14" ht="84" customHeight="1">
      <c r="A31" s="2" t="s">
        <v>46</v>
      </c>
      <c r="B31" s="2"/>
      <c r="C31" s="19" t="s">
        <v>51</v>
      </c>
      <c r="D31" s="37"/>
      <c r="E31" s="37">
        <v>35</v>
      </c>
      <c r="F31" s="36" t="s">
        <v>52</v>
      </c>
      <c r="G31" s="38">
        <v>35</v>
      </c>
      <c r="H31" s="36">
        <v>35</v>
      </c>
      <c r="I31" s="36"/>
      <c r="J31" s="27" t="s">
        <v>52</v>
      </c>
      <c r="K31" s="38">
        <v>35</v>
      </c>
      <c r="L31" s="39">
        <f>G31-H31</f>
        <v>0</v>
      </c>
      <c r="M31" s="4"/>
      <c r="N31" s="4"/>
    </row>
    <row r="32" spans="1:14" ht="104.25" customHeight="1">
      <c r="A32" s="2" t="s">
        <v>46</v>
      </c>
      <c r="B32" s="2"/>
      <c r="C32" s="19" t="s">
        <v>53</v>
      </c>
      <c r="D32" s="37"/>
      <c r="E32" s="37">
        <v>203.7</v>
      </c>
      <c r="F32" s="36" t="s">
        <v>54</v>
      </c>
      <c r="G32" s="38">
        <v>203.7</v>
      </c>
      <c r="H32" s="36">
        <v>20</v>
      </c>
      <c r="I32" s="36"/>
      <c r="J32" s="13" t="s">
        <v>61</v>
      </c>
      <c r="K32" s="38">
        <v>20</v>
      </c>
      <c r="L32" s="39">
        <f>G32-K32</f>
        <v>183.7</v>
      </c>
      <c r="M32" s="4"/>
      <c r="N32" s="4"/>
    </row>
    <row r="33" spans="1:14" ht="93" customHeight="1">
      <c r="A33" s="2" t="s">
        <v>46</v>
      </c>
      <c r="B33" s="2"/>
      <c r="C33" s="19" t="s">
        <v>19</v>
      </c>
      <c r="D33" s="37">
        <v>482.1</v>
      </c>
      <c r="E33" s="37"/>
      <c r="F33" s="36"/>
      <c r="G33" s="38">
        <v>482.1</v>
      </c>
      <c r="H33" s="36"/>
      <c r="I33" s="36">
        <v>330</v>
      </c>
      <c r="J33" s="27"/>
      <c r="K33" s="38">
        <v>330</v>
      </c>
      <c r="L33" s="39">
        <f>G33-K33</f>
        <v>152.10000000000002</v>
      </c>
      <c r="M33" s="4"/>
      <c r="N33" s="4"/>
    </row>
    <row r="34" spans="1:14" ht="32.25" customHeight="1">
      <c r="A34" s="2" t="s">
        <v>46</v>
      </c>
      <c r="B34" s="2"/>
      <c r="C34" s="19" t="s">
        <v>89</v>
      </c>
      <c r="D34" s="37"/>
      <c r="E34" s="37"/>
      <c r="F34" s="36"/>
      <c r="G34" s="38"/>
      <c r="H34" s="36"/>
      <c r="I34" s="41">
        <v>1345.5</v>
      </c>
      <c r="J34" s="40" t="s">
        <v>62</v>
      </c>
      <c r="K34" s="38">
        <v>1345.5</v>
      </c>
      <c r="L34" s="39">
        <f>I34-K34</f>
        <v>0</v>
      </c>
      <c r="M34" s="4"/>
      <c r="N34" s="4"/>
    </row>
    <row r="35" spans="1:14" ht="32.25" customHeight="1">
      <c r="A35" s="31" t="s">
        <v>65</v>
      </c>
      <c r="B35" s="31"/>
      <c r="C35" s="19"/>
      <c r="D35" s="32">
        <f>D33</f>
        <v>482.1</v>
      </c>
      <c r="E35" s="32">
        <f>SUM(E24:E34)</f>
        <v>330.5</v>
      </c>
      <c r="F35" s="19"/>
      <c r="G35" s="33">
        <f>SUM(G24:G34)</f>
        <v>812.6</v>
      </c>
      <c r="H35" s="19">
        <f>SUM(H24:H34)</f>
        <v>760.9000000000001</v>
      </c>
      <c r="I35" s="42">
        <f>SUM(I24:I34)</f>
        <v>1675.5</v>
      </c>
      <c r="J35" s="43"/>
      <c r="K35" s="33">
        <f>SUM(K24:K34)</f>
        <v>2436.4</v>
      </c>
      <c r="L35" s="35">
        <f>SUM(L24:L34)</f>
        <v>440.8</v>
      </c>
      <c r="M35" s="4"/>
      <c r="N35" s="4"/>
    </row>
    <row r="36" spans="1:14" ht="32.25" customHeight="1">
      <c r="A36" s="2" t="s">
        <v>67</v>
      </c>
      <c r="B36" s="2"/>
      <c r="C36" s="19" t="s">
        <v>26</v>
      </c>
      <c r="D36" s="37"/>
      <c r="E36" s="37">
        <v>26.1</v>
      </c>
      <c r="F36" s="36" t="s">
        <v>75</v>
      </c>
      <c r="G36" s="38">
        <f>E36</f>
        <v>26.1</v>
      </c>
      <c r="H36" s="36">
        <v>4.7</v>
      </c>
      <c r="I36" s="41"/>
      <c r="J36" s="40" t="s">
        <v>75</v>
      </c>
      <c r="K36" s="38">
        <v>4.7</v>
      </c>
      <c r="L36" s="39">
        <f>E36-K36</f>
        <v>21.400000000000002</v>
      </c>
      <c r="M36" s="4"/>
      <c r="N36" s="4"/>
    </row>
    <row r="37" spans="1:14" ht="38.25" customHeight="1">
      <c r="A37" s="2" t="s">
        <v>67</v>
      </c>
      <c r="B37" s="2"/>
      <c r="C37" s="19" t="s">
        <v>24</v>
      </c>
      <c r="D37" s="37"/>
      <c r="E37" s="37">
        <v>0.1</v>
      </c>
      <c r="F37" s="36" t="s">
        <v>68</v>
      </c>
      <c r="G37" s="38">
        <v>0.1</v>
      </c>
      <c r="H37" s="36">
        <v>0</v>
      </c>
      <c r="I37" s="41"/>
      <c r="J37" s="40"/>
      <c r="K37" s="38">
        <v>0</v>
      </c>
      <c r="L37" s="39">
        <f>E37-H37</f>
        <v>0.1</v>
      </c>
      <c r="M37" s="4"/>
      <c r="N37" s="4"/>
    </row>
    <row r="38" spans="1:14" ht="38.25" customHeight="1">
      <c r="A38" s="2" t="s">
        <v>67</v>
      </c>
      <c r="B38" s="2"/>
      <c r="C38" s="19" t="s">
        <v>69</v>
      </c>
      <c r="D38" s="37"/>
      <c r="E38" s="37">
        <v>10.6</v>
      </c>
      <c r="F38" s="36" t="s">
        <v>75</v>
      </c>
      <c r="G38" s="38">
        <v>10.6</v>
      </c>
      <c r="H38" s="36">
        <v>10.6</v>
      </c>
      <c r="I38" s="41"/>
      <c r="J38" s="40" t="s">
        <v>75</v>
      </c>
      <c r="K38" s="38">
        <v>10.6</v>
      </c>
      <c r="L38" s="39">
        <f>E38-H38</f>
        <v>0</v>
      </c>
      <c r="M38" s="4"/>
      <c r="N38" s="4"/>
    </row>
    <row r="39" spans="1:14" ht="40.5" customHeight="1">
      <c r="A39" s="2" t="s">
        <v>67</v>
      </c>
      <c r="B39" s="2"/>
      <c r="C39" s="19" t="s">
        <v>70</v>
      </c>
      <c r="D39" s="37"/>
      <c r="E39" s="37">
        <v>5.7</v>
      </c>
      <c r="F39" s="36" t="s">
        <v>71</v>
      </c>
      <c r="G39" s="38">
        <v>5.7</v>
      </c>
      <c r="H39" s="36">
        <v>5.7</v>
      </c>
      <c r="I39" s="41"/>
      <c r="J39" s="40" t="s">
        <v>71</v>
      </c>
      <c r="K39" s="38">
        <v>5.7</v>
      </c>
      <c r="L39" s="39">
        <f>E39-H39</f>
        <v>0</v>
      </c>
      <c r="M39" s="4"/>
      <c r="N39" s="4"/>
    </row>
    <row r="40" spans="1:14" ht="36" customHeight="1">
      <c r="A40" s="2" t="s">
        <v>67</v>
      </c>
      <c r="B40" s="2"/>
      <c r="C40" s="19" t="s">
        <v>70</v>
      </c>
      <c r="D40" s="37"/>
      <c r="E40" s="37">
        <v>0.2</v>
      </c>
      <c r="F40" s="36" t="s">
        <v>72</v>
      </c>
      <c r="G40" s="38">
        <v>0.2</v>
      </c>
      <c r="H40" s="36">
        <v>0.2</v>
      </c>
      <c r="I40" s="41"/>
      <c r="J40" s="40" t="s">
        <v>72</v>
      </c>
      <c r="K40" s="38">
        <v>0.2</v>
      </c>
      <c r="L40" s="39">
        <f>E40-H40</f>
        <v>0</v>
      </c>
      <c r="M40" s="4"/>
      <c r="N40" s="4"/>
    </row>
    <row r="41" spans="1:14" ht="36" customHeight="1">
      <c r="A41" s="2" t="s">
        <v>67</v>
      </c>
      <c r="B41" s="2"/>
      <c r="C41" s="19" t="s">
        <v>19</v>
      </c>
      <c r="D41" s="37"/>
      <c r="E41" s="37"/>
      <c r="F41" s="36"/>
      <c r="G41" s="38"/>
      <c r="H41" s="36"/>
      <c r="I41" s="41">
        <v>152.1</v>
      </c>
      <c r="J41" s="40"/>
      <c r="K41" s="38">
        <v>152.1</v>
      </c>
      <c r="L41" s="39">
        <v>0</v>
      </c>
      <c r="M41" s="4"/>
      <c r="N41" s="4"/>
    </row>
    <row r="42" spans="1:14" ht="32.25" customHeight="1">
      <c r="A42" s="2" t="s">
        <v>67</v>
      </c>
      <c r="B42" s="2"/>
      <c r="C42" s="19" t="s">
        <v>19</v>
      </c>
      <c r="D42" s="37">
        <v>677.7</v>
      </c>
      <c r="E42" s="37"/>
      <c r="F42" s="36"/>
      <c r="G42" s="38">
        <v>677.7</v>
      </c>
      <c r="H42" s="36"/>
      <c r="I42" s="41">
        <v>284.3</v>
      </c>
      <c r="J42" s="40"/>
      <c r="K42" s="38">
        <v>284.3</v>
      </c>
      <c r="L42" s="39">
        <f>G42-K42</f>
        <v>393.40000000000003</v>
      </c>
      <c r="M42" s="4"/>
      <c r="N42" s="4"/>
    </row>
    <row r="43" spans="1:14" ht="83.25" customHeight="1">
      <c r="A43" s="9" t="s">
        <v>67</v>
      </c>
      <c r="B43" s="2"/>
      <c r="C43" s="30" t="s">
        <v>13</v>
      </c>
      <c r="D43" s="1"/>
      <c r="E43" s="1"/>
      <c r="F43" s="27"/>
      <c r="G43" s="25"/>
      <c r="H43" s="28">
        <v>5.5</v>
      </c>
      <c r="I43" s="1"/>
      <c r="J43" s="27" t="s">
        <v>90</v>
      </c>
      <c r="K43" s="2">
        <v>5.5</v>
      </c>
      <c r="L43" s="44">
        <f>58-K43</f>
        <v>52.5</v>
      </c>
      <c r="M43" s="4"/>
      <c r="N43" s="4"/>
    </row>
    <row r="44" spans="1:14" ht="32.25" customHeight="1">
      <c r="A44" s="9" t="s">
        <v>67</v>
      </c>
      <c r="B44" s="2"/>
      <c r="C44" s="30" t="s">
        <v>25</v>
      </c>
      <c r="D44" s="1"/>
      <c r="E44" s="1"/>
      <c r="F44" s="27"/>
      <c r="G44" s="25"/>
      <c r="H44" s="28">
        <v>0.5</v>
      </c>
      <c r="I44" s="1"/>
      <c r="J44" s="27" t="s">
        <v>37</v>
      </c>
      <c r="K44" s="2">
        <v>0.5</v>
      </c>
      <c r="L44" s="24">
        <f>105-K44</f>
        <v>104.5</v>
      </c>
      <c r="M44" s="4"/>
      <c r="N44" s="4"/>
    </row>
    <row r="45" spans="1:14" ht="32.25" customHeight="1">
      <c r="A45" s="31" t="s">
        <v>73</v>
      </c>
      <c r="B45" s="31"/>
      <c r="C45" s="19"/>
      <c r="D45" s="32">
        <f>D42</f>
        <v>677.7</v>
      </c>
      <c r="E45" s="32">
        <f>SUM(E36:E44)</f>
        <v>42.70000000000001</v>
      </c>
      <c r="F45" s="19"/>
      <c r="G45" s="33">
        <f>SUM(G36:G42)</f>
        <v>720.4000000000001</v>
      </c>
      <c r="H45" s="19">
        <f>SUM(H36:H44)</f>
        <v>27.2</v>
      </c>
      <c r="I45" s="42">
        <f>SUM(I36:I43)</f>
        <v>436.4</v>
      </c>
      <c r="J45" s="43"/>
      <c r="K45" s="33">
        <f>SUM(K36:K44)</f>
        <v>463.6</v>
      </c>
      <c r="L45" s="35">
        <f>G45-K45</f>
        <v>256.80000000000007</v>
      </c>
      <c r="M45" s="4"/>
      <c r="N45" s="4"/>
    </row>
    <row r="46" spans="1:14" ht="32.25" customHeight="1">
      <c r="A46" s="46" t="s">
        <v>74</v>
      </c>
      <c r="B46" s="2"/>
      <c r="C46" s="30" t="s">
        <v>25</v>
      </c>
      <c r="D46" s="1"/>
      <c r="E46" s="1"/>
      <c r="F46" s="27"/>
      <c r="G46" s="25"/>
      <c r="H46" s="28">
        <v>15.6</v>
      </c>
      <c r="I46" s="1"/>
      <c r="J46" s="27" t="s">
        <v>37</v>
      </c>
      <c r="K46" s="2">
        <f>0.5+15.1</f>
        <v>15.6</v>
      </c>
      <c r="L46" s="24">
        <f>105-K46</f>
        <v>89.4</v>
      </c>
      <c r="M46" s="4"/>
      <c r="N46" s="4"/>
    </row>
    <row r="47" spans="1:14" ht="45" customHeight="1">
      <c r="A47" s="46" t="s">
        <v>74</v>
      </c>
      <c r="B47" s="2"/>
      <c r="C47" s="30" t="s">
        <v>14</v>
      </c>
      <c r="D47" s="1"/>
      <c r="E47" s="1"/>
      <c r="F47" s="27" t="s">
        <v>85</v>
      </c>
      <c r="G47" s="47"/>
      <c r="H47" s="28">
        <v>4559.1</v>
      </c>
      <c r="I47" s="1"/>
      <c r="J47" s="27" t="s">
        <v>84</v>
      </c>
      <c r="K47" s="2">
        <v>4559.1</v>
      </c>
      <c r="L47" s="45">
        <f>H47-K47</f>
        <v>0</v>
      </c>
      <c r="M47" s="4"/>
      <c r="N47" s="4"/>
    </row>
    <row r="48" spans="1:14" ht="32.25" customHeight="1">
      <c r="A48" s="50" t="s">
        <v>74</v>
      </c>
      <c r="B48" s="2"/>
      <c r="C48" s="48" t="s">
        <v>26</v>
      </c>
      <c r="D48" s="37"/>
      <c r="E48" s="37"/>
      <c r="F48" s="36" t="s">
        <v>30</v>
      </c>
      <c r="G48" s="49"/>
      <c r="H48" s="36">
        <v>21.4</v>
      </c>
      <c r="I48" s="41"/>
      <c r="J48" s="40" t="s">
        <v>30</v>
      </c>
      <c r="K48" s="38">
        <v>21.4</v>
      </c>
      <c r="L48" s="51">
        <v>0</v>
      </c>
      <c r="M48" s="4"/>
      <c r="N48" s="4"/>
    </row>
    <row r="49" spans="1:14" ht="32.25" customHeight="1">
      <c r="A49" s="9" t="s">
        <v>74</v>
      </c>
      <c r="B49" s="2"/>
      <c r="C49" s="30" t="s">
        <v>26</v>
      </c>
      <c r="D49" s="1"/>
      <c r="E49" s="1">
        <v>33.5</v>
      </c>
      <c r="F49" s="27" t="s">
        <v>30</v>
      </c>
      <c r="G49" s="25">
        <v>33.5</v>
      </c>
      <c r="H49" s="28">
        <v>13.9</v>
      </c>
      <c r="I49" s="1"/>
      <c r="J49" s="27" t="s">
        <v>30</v>
      </c>
      <c r="K49" s="2">
        <v>13.9</v>
      </c>
      <c r="L49" s="24">
        <f>G49-H49</f>
        <v>19.6</v>
      </c>
      <c r="M49" s="4"/>
      <c r="N49" s="4"/>
    </row>
    <row r="50" spans="1:14" ht="32.25" customHeight="1">
      <c r="A50" s="9" t="s">
        <v>74</v>
      </c>
      <c r="B50" s="2"/>
      <c r="C50" s="30" t="s">
        <v>24</v>
      </c>
      <c r="D50" s="1"/>
      <c r="E50" s="1">
        <v>0.5</v>
      </c>
      <c r="F50" s="27" t="s">
        <v>92</v>
      </c>
      <c r="G50" s="25">
        <v>0.5</v>
      </c>
      <c r="H50" s="28"/>
      <c r="I50" s="1"/>
      <c r="J50" s="27"/>
      <c r="K50" s="2"/>
      <c r="L50" s="45">
        <f>G50</f>
        <v>0.5</v>
      </c>
      <c r="M50" s="4"/>
      <c r="N50" s="4"/>
    </row>
    <row r="51" spans="1:14" ht="32.25" customHeight="1">
      <c r="A51" s="9" t="s">
        <v>74</v>
      </c>
      <c r="B51" s="2"/>
      <c r="C51" s="30" t="s">
        <v>76</v>
      </c>
      <c r="D51" s="1"/>
      <c r="E51" s="1">
        <v>18.4</v>
      </c>
      <c r="F51" s="27" t="s">
        <v>71</v>
      </c>
      <c r="G51" s="25">
        <v>18.4</v>
      </c>
      <c r="H51" s="28"/>
      <c r="I51" s="1"/>
      <c r="J51" s="27"/>
      <c r="K51" s="2"/>
      <c r="L51" s="24">
        <f>G51</f>
        <v>18.4</v>
      </c>
      <c r="M51" s="4"/>
      <c r="N51" s="4"/>
    </row>
    <row r="52" spans="1:14" ht="32.25" customHeight="1">
      <c r="A52" s="46" t="s">
        <v>74</v>
      </c>
      <c r="B52" s="2"/>
      <c r="C52" s="30" t="s">
        <v>70</v>
      </c>
      <c r="D52" s="1"/>
      <c r="E52" s="1">
        <v>14.4</v>
      </c>
      <c r="F52" s="27" t="s">
        <v>77</v>
      </c>
      <c r="G52" s="25">
        <v>14.4</v>
      </c>
      <c r="H52" s="28"/>
      <c r="I52" s="1"/>
      <c r="J52" s="27"/>
      <c r="K52" s="2"/>
      <c r="L52" s="24">
        <f>G52</f>
        <v>14.4</v>
      </c>
      <c r="M52" s="4"/>
      <c r="N52" s="4"/>
    </row>
    <row r="53" spans="1:14" ht="67.5" customHeight="1">
      <c r="A53" s="46" t="s">
        <v>74</v>
      </c>
      <c r="B53" s="2"/>
      <c r="C53" s="30" t="s">
        <v>81</v>
      </c>
      <c r="D53" s="1"/>
      <c r="E53" s="1">
        <v>15.2</v>
      </c>
      <c r="F53" s="52" t="s">
        <v>83</v>
      </c>
      <c r="G53" s="47">
        <v>15.2</v>
      </c>
      <c r="H53" s="28">
        <v>15.2</v>
      </c>
      <c r="I53" s="1"/>
      <c r="J53" s="27" t="s">
        <v>82</v>
      </c>
      <c r="K53" s="2">
        <f>E53</f>
        <v>15.2</v>
      </c>
      <c r="L53" s="45">
        <f>K53-G53</f>
        <v>0</v>
      </c>
      <c r="M53" s="4"/>
      <c r="N53" s="4"/>
    </row>
    <row r="54" spans="1:14" ht="67.5" customHeight="1">
      <c r="A54" s="46" t="s">
        <v>74</v>
      </c>
      <c r="B54" s="2"/>
      <c r="C54" s="30" t="s">
        <v>87</v>
      </c>
      <c r="D54" s="1"/>
      <c r="E54" s="1">
        <v>46</v>
      </c>
      <c r="F54" s="52" t="s">
        <v>86</v>
      </c>
      <c r="G54" s="47">
        <v>46</v>
      </c>
      <c r="H54" s="28">
        <v>46</v>
      </c>
      <c r="I54" s="1"/>
      <c r="J54" s="27" t="s">
        <v>88</v>
      </c>
      <c r="K54" s="2">
        <f>H54</f>
        <v>46</v>
      </c>
      <c r="L54" s="45">
        <f>H54-K54</f>
        <v>0</v>
      </c>
      <c r="M54" s="4"/>
      <c r="N54" s="4"/>
    </row>
    <row r="55" spans="1:14" ht="32.25" customHeight="1">
      <c r="A55" s="9" t="s">
        <v>74</v>
      </c>
      <c r="B55" s="2"/>
      <c r="C55" s="30" t="s">
        <v>51</v>
      </c>
      <c r="D55" s="1"/>
      <c r="E55" s="1">
        <v>155</v>
      </c>
      <c r="F55" s="27" t="s">
        <v>78</v>
      </c>
      <c r="G55" s="25">
        <v>155</v>
      </c>
      <c r="H55" s="28">
        <v>155</v>
      </c>
      <c r="I55" s="1"/>
      <c r="J55" s="27" t="s">
        <v>78</v>
      </c>
      <c r="K55" s="2">
        <v>155</v>
      </c>
      <c r="L55" s="24">
        <f>H55-K55</f>
        <v>0</v>
      </c>
      <c r="M55" s="4"/>
      <c r="N55" s="4"/>
    </row>
    <row r="56" spans="1:14" ht="27" customHeight="1">
      <c r="A56" s="9" t="s">
        <v>74</v>
      </c>
      <c r="B56" s="2"/>
      <c r="C56" s="30" t="s">
        <v>19</v>
      </c>
      <c r="D56" s="1"/>
      <c r="E56" s="1"/>
      <c r="F56" s="27"/>
      <c r="G56" s="25"/>
      <c r="H56" s="28"/>
      <c r="I56" s="1">
        <v>393.4</v>
      </c>
      <c r="J56" s="27" t="s">
        <v>80</v>
      </c>
      <c r="K56" s="2">
        <v>393.4</v>
      </c>
      <c r="L56" s="24">
        <f>I56-K56</f>
        <v>0</v>
      </c>
      <c r="M56" s="4"/>
      <c r="N56" s="4"/>
    </row>
    <row r="57" spans="1:14" ht="25.5" customHeight="1">
      <c r="A57" s="9" t="s">
        <v>74</v>
      </c>
      <c r="B57" s="2"/>
      <c r="C57" s="30" t="s">
        <v>19</v>
      </c>
      <c r="D57" s="1">
        <v>729.3</v>
      </c>
      <c r="E57" s="1"/>
      <c r="F57" s="27"/>
      <c r="G57" s="25">
        <v>729.3</v>
      </c>
      <c r="H57" s="28"/>
      <c r="I57" s="1">
        <v>729</v>
      </c>
      <c r="J57" s="27" t="s">
        <v>80</v>
      </c>
      <c r="K57" s="2">
        <v>729</v>
      </c>
      <c r="L57" s="24">
        <f>D57-K57</f>
        <v>0.2999999999999545</v>
      </c>
      <c r="M57" s="4"/>
      <c r="N57" s="4"/>
    </row>
    <row r="58" spans="1:14" ht="32.25" customHeight="1">
      <c r="A58" s="31" t="s">
        <v>79</v>
      </c>
      <c r="B58" s="31"/>
      <c r="C58" s="19"/>
      <c r="D58" s="32">
        <f>SUM(D46:D57)</f>
        <v>729.3</v>
      </c>
      <c r="E58" s="32">
        <f>SUM(E46:E57)</f>
        <v>283</v>
      </c>
      <c r="F58" s="19"/>
      <c r="G58" s="33">
        <f>SUM(G46:G57)</f>
        <v>1012.3</v>
      </c>
      <c r="H58" s="19">
        <f>SUM(H46:H57)</f>
        <v>4826.2</v>
      </c>
      <c r="I58" s="42">
        <f>SUM(I46:I57)</f>
        <v>1122.4</v>
      </c>
      <c r="J58" s="43"/>
      <c r="K58" s="33">
        <f>SUM(K46:K57)</f>
        <v>5948.599999999999</v>
      </c>
      <c r="L58" s="35">
        <f>SUM(L46:L57)</f>
        <v>142.59999999999997</v>
      </c>
      <c r="M58" s="4"/>
      <c r="N58" s="4"/>
    </row>
    <row r="59" spans="1:14" ht="22.5" customHeight="1">
      <c r="A59" s="15" t="s">
        <v>45</v>
      </c>
      <c r="B59" s="15"/>
      <c r="C59" s="15"/>
      <c r="D59" s="15">
        <f>D10+D23+D35+D45+D58</f>
        <v>4104.900000000001</v>
      </c>
      <c r="E59" s="15">
        <f>E10+E35+E45+E58+E23</f>
        <v>6075.3</v>
      </c>
      <c r="F59" s="15"/>
      <c r="G59" s="15">
        <f>G23+G35+G45+G58</f>
        <v>3224</v>
      </c>
      <c r="H59" s="15">
        <f>H23+H35+H45+H58</f>
        <v>5748.1</v>
      </c>
      <c r="I59" s="15">
        <f>I23+I35+I45+I58</f>
        <v>3420.3</v>
      </c>
      <c r="J59" s="15"/>
      <c r="K59" s="15">
        <f>K23+K35+K45+K58</f>
        <v>9272.199999999999</v>
      </c>
      <c r="L59" s="15">
        <f>D59+E59-K59</f>
        <v>908.0000000000018</v>
      </c>
      <c r="M59" s="4"/>
      <c r="N59" s="4"/>
    </row>
    <row r="60" ht="6" customHeight="1"/>
    <row r="61" spans="2:7" ht="11.25" customHeight="1">
      <c r="B61" s="16"/>
      <c r="C61" s="16" t="s">
        <v>22</v>
      </c>
      <c r="D61" s="16"/>
      <c r="E61" s="16"/>
      <c r="F61" s="16"/>
      <c r="G61" s="16"/>
    </row>
    <row r="62" spans="2:7" ht="16.5" customHeight="1">
      <c r="B62" s="16"/>
      <c r="C62" s="17" t="s">
        <v>28</v>
      </c>
      <c r="D62" s="16"/>
      <c r="E62" s="16"/>
      <c r="F62" s="16"/>
      <c r="G62" s="16"/>
    </row>
    <row r="63" ht="5.25" customHeight="1" hidden="1">
      <c r="F63" s="4"/>
    </row>
    <row r="64" ht="12.75">
      <c r="C64" s="6" t="s">
        <v>23</v>
      </c>
    </row>
    <row r="65" ht="12.75">
      <c r="C65" s="7">
        <v>525998</v>
      </c>
    </row>
    <row r="72" ht="12" customHeight="1"/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1968503937007874" right="0.1968503937007874" top="0" bottom="0" header="0.5118110236220472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Андрій</cp:lastModifiedBy>
  <cp:lastPrinted>2022-01-13T14:42:14Z</cp:lastPrinted>
  <dcterms:created xsi:type="dcterms:W3CDTF">1996-10-08T23:32:33Z</dcterms:created>
  <dcterms:modified xsi:type="dcterms:W3CDTF">2022-01-14T09:39:17Z</dcterms:modified>
  <cp:category/>
  <cp:version/>
  <cp:contentType/>
  <cp:contentStatus/>
</cp:coreProperties>
</file>