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Лист3!$C$11:$L$176</definedName>
  </definedNames>
  <calcPr calcId="124519"/>
</workbook>
</file>

<file path=xl/calcChain.xml><?xml version="1.0" encoding="utf-8"?>
<calcChain xmlns="http://schemas.openxmlformats.org/spreadsheetml/2006/main">
  <c r="K120" i="3"/>
  <c r="I176"/>
  <c r="L175"/>
  <c r="K175"/>
  <c r="I175"/>
  <c r="H175"/>
  <c r="G175"/>
  <c r="G176" s="1"/>
  <c r="E176"/>
  <c r="D176"/>
  <c r="E175"/>
  <c r="I33"/>
  <c r="D33"/>
  <c r="K85"/>
  <c r="K20"/>
  <c r="K18"/>
  <c r="G51"/>
  <c r="L51" s="1"/>
  <c r="G50"/>
  <c r="G125"/>
  <c r="K92"/>
  <c r="L92" s="1"/>
  <c r="K91"/>
  <c r="L91" s="1"/>
  <c r="K90"/>
  <c r="L90"/>
  <c r="K75"/>
  <c r="K88"/>
  <c r="K41"/>
  <c r="K39"/>
  <c r="K45"/>
  <c r="K119"/>
  <c r="L124"/>
  <c r="K73"/>
  <c r="D125"/>
  <c r="K124"/>
  <c r="K94"/>
  <c r="K95"/>
  <c r="K96"/>
  <c r="K97"/>
  <c r="K98"/>
  <c r="K99"/>
  <c r="K100"/>
  <c r="K101"/>
  <c r="K102"/>
  <c r="K103"/>
  <c r="K104"/>
  <c r="K105"/>
  <c r="K106"/>
  <c r="K107"/>
  <c r="K109"/>
  <c r="K110"/>
  <c r="K111"/>
  <c r="K112"/>
  <c r="K113"/>
  <c r="K114"/>
  <c r="K115"/>
  <c r="K116"/>
  <c r="K117"/>
  <c r="K118"/>
  <c r="K125"/>
  <c r="K121"/>
  <c r="K122"/>
  <c r="K12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5" s="1"/>
  <c r="L121"/>
  <c r="L122"/>
  <c r="L123"/>
  <c r="H93"/>
  <c r="L93"/>
  <c r="E125"/>
  <c r="G73"/>
  <c r="L88"/>
  <c r="G75"/>
  <c r="K59"/>
  <c r="H63"/>
  <c r="H33"/>
  <c r="E33"/>
  <c r="G85"/>
  <c r="L85" s="1"/>
  <c r="K50"/>
  <c r="L50" s="1"/>
  <c r="K70"/>
  <c r="K53"/>
  <c r="K54"/>
  <c r="K55"/>
  <c r="K56"/>
  <c r="K57"/>
  <c r="K58"/>
  <c r="K60"/>
  <c r="K61"/>
  <c r="K62"/>
  <c r="K63"/>
  <c r="K64"/>
  <c r="K65"/>
  <c r="K66"/>
  <c r="K67"/>
  <c r="K68"/>
  <c r="K69"/>
  <c r="K71"/>
  <c r="K72"/>
  <c r="K74"/>
  <c r="K76"/>
  <c r="K77"/>
  <c r="K78"/>
  <c r="K79"/>
  <c r="K80"/>
  <c r="K81"/>
  <c r="K82"/>
  <c r="K83"/>
  <c r="K84"/>
  <c r="K87"/>
  <c r="K52"/>
  <c r="D89"/>
  <c r="E89"/>
  <c r="G59"/>
  <c r="G87"/>
  <c r="G86"/>
  <c r="G63"/>
  <c r="L63" s="1"/>
  <c r="G84"/>
  <c r="G83"/>
  <c r="L83" s="1"/>
  <c r="G81"/>
  <c r="G82"/>
  <c r="L82" s="1"/>
  <c r="G80"/>
  <c r="L80" s="1"/>
  <c r="G79"/>
  <c r="G78"/>
  <c r="G77"/>
  <c r="L77"/>
  <c r="G76"/>
  <c r="G72"/>
  <c r="G58"/>
  <c r="L58"/>
  <c r="G35"/>
  <c r="L35" s="1"/>
  <c r="G37"/>
  <c r="L37" s="1"/>
  <c r="G38"/>
  <c r="L38" s="1"/>
  <c r="G39"/>
  <c r="L39"/>
  <c r="G40"/>
  <c r="L40" s="1"/>
  <c r="G41"/>
  <c r="L41" s="1"/>
  <c r="G42"/>
  <c r="L42"/>
  <c r="G43"/>
  <c r="L43"/>
  <c r="G44"/>
  <c r="L44"/>
  <c r="G45"/>
  <c r="G46"/>
  <c r="L46" s="1"/>
  <c r="G47"/>
  <c r="L47" s="1"/>
  <c r="G48"/>
  <c r="L48"/>
  <c r="G49"/>
  <c r="L49" s="1"/>
  <c r="G52"/>
  <c r="L52" s="1"/>
  <c r="G53"/>
  <c r="G54"/>
  <c r="L54"/>
  <c r="G55"/>
  <c r="L55"/>
  <c r="G56"/>
  <c r="L56"/>
  <c r="G57"/>
  <c r="G60"/>
  <c r="L60" s="1"/>
  <c r="G61"/>
  <c r="L61"/>
  <c r="G62"/>
  <c r="L62" s="1"/>
  <c r="G64"/>
  <c r="L64" s="1"/>
  <c r="G65"/>
  <c r="L65" s="1"/>
  <c r="G66"/>
  <c r="L66"/>
  <c r="G67"/>
  <c r="L67" s="1"/>
  <c r="G68"/>
  <c r="L68" s="1"/>
  <c r="G69"/>
  <c r="L69" s="1"/>
  <c r="G70"/>
  <c r="G71"/>
  <c r="L71" s="1"/>
  <c r="G74"/>
  <c r="L74" s="1"/>
  <c r="G34"/>
  <c r="L34" s="1"/>
  <c r="K23"/>
  <c r="K26"/>
  <c r="K29"/>
  <c r="K24"/>
  <c r="L16"/>
  <c r="K32"/>
  <c r="K30"/>
  <c r="K28"/>
  <c r="K25"/>
  <c r="K22"/>
  <c r="K21"/>
  <c r="K19"/>
  <c r="K17"/>
  <c r="K16"/>
  <c r="K15"/>
  <c r="L15" s="1"/>
  <c r="K14"/>
  <c r="K13"/>
  <c r="L13" s="1"/>
  <c r="K12"/>
  <c r="K11"/>
  <c r="G31"/>
  <c r="L31" s="1"/>
  <c r="G18"/>
  <c r="G19"/>
  <c r="G20"/>
  <c r="G21"/>
  <c r="G22"/>
  <c r="L22" s="1"/>
  <c r="G23"/>
  <c r="L23" s="1"/>
  <c r="G24"/>
  <c r="L24" s="1"/>
  <c r="G25"/>
  <c r="L25" s="1"/>
  <c r="G26"/>
  <c r="L26" s="1"/>
  <c r="G27"/>
  <c r="L27" s="1"/>
  <c r="G28"/>
  <c r="L28" s="1"/>
  <c r="G29"/>
  <c r="L29" s="1"/>
  <c r="G30"/>
  <c r="L30" s="1"/>
  <c r="G32"/>
  <c r="L32" s="1"/>
  <c r="G17"/>
  <c r="L17" s="1"/>
  <c r="G12"/>
  <c r="G13"/>
  <c r="G14"/>
  <c r="L14" s="1"/>
  <c r="G15"/>
  <c r="G11"/>
  <c r="L11" s="1"/>
  <c r="L81"/>
  <c r="L78"/>
  <c r="K86"/>
  <c r="L86" s="1"/>
  <c r="L57"/>
  <c r="L53"/>
  <c r="L59"/>
  <c r="L70"/>
  <c r="L79"/>
  <c r="I89"/>
  <c r="G89"/>
  <c r="L84"/>
  <c r="L76"/>
  <c r="K33"/>
  <c r="L73"/>
  <c r="K93"/>
  <c r="H125"/>
  <c r="H89" l="1"/>
  <c r="H176" s="1"/>
  <c r="L12"/>
  <c r="L19"/>
  <c r="L87"/>
  <c r="L72"/>
  <c r="L21"/>
  <c r="L45"/>
  <c r="L75"/>
  <c r="G33"/>
  <c r="K89" l="1"/>
  <c r="K176" s="1"/>
  <c r="L33"/>
  <c r="L89" l="1"/>
  <c r="L176" s="1"/>
</calcChain>
</file>

<file path=xl/sharedStrings.xml><?xml version="1.0" encoding="utf-8"?>
<sst xmlns="http://schemas.openxmlformats.org/spreadsheetml/2006/main" count="642" uniqueCount="337">
  <si>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</si>
  <si>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</si>
  <si>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</si>
  <si>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</si>
  <si>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</si>
  <si>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</si>
  <si>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</si>
  <si>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</si>
  <si>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</si>
  <si>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</si>
  <si>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</si>
  <si>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Залишок невикористаних грошових коштів, товарів та послуг на кінець звітного періоду, тис.грн.</t>
  </si>
  <si>
    <t>Рік</t>
  </si>
  <si>
    <t>Використання закладом охорони здоровя благодійних пожертв, отриманих у грошовій та натуральній ( товари і послуги) формі</t>
  </si>
  <si>
    <t xml:space="preserve">1400   300 </t>
  </si>
  <si>
    <t>В натуральній формі (товари і послуги), тис. грн.</t>
  </si>
  <si>
    <t xml:space="preserve">сума, тис.грн. </t>
  </si>
  <si>
    <t xml:space="preserve">В натуральній формі (товари і послуги), тис. грн </t>
  </si>
  <si>
    <t>Всього     Сума,        тис.грн.</t>
  </si>
  <si>
    <t>Генеральний директор</t>
  </si>
  <si>
    <t>Олена Козак</t>
  </si>
  <si>
    <t>КНП "ТОЦСК" ТОР</t>
  </si>
  <si>
    <r>
      <t>(</t>
    </r>
    <r>
      <rPr>
        <b/>
        <sz val="9"/>
        <rFont val="Arial"/>
        <family val="2"/>
        <charset val="204"/>
      </rPr>
      <t>Головний лікар</t>
    </r>
    <r>
      <rPr>
        <b/>
        <sz val="12"/>
        <rFont val="Arial"/>
        <family val="2"/>
        <charset val="204"/>
      </rPr>
      <t>)                                                                              Віктор ОВЧАРУК</t>
    </r>
  </si>
  <si>
    <t>залишок минулого року</t>
  </si>
  <si>
    <t>Препарати крові</t>
  </si>
  <si>
    <t>за I квартал</t>
  </si>
  <si>
    <t>від "ХіПП Україна"</t>
  </si>
  <si>
    <t>Стілець обідний INDIANA 3*1497,5</t>
  </si>
  <si>
    <t>ПО Паряк І.І.</t>
  </si>
  <si>
    <t>Печиво 45*35</t>
  </si>
  <si>
    <t>ПрАТ "Тернопільська Птахофабрика"</t>
  </si>
  <si>
    <t>ПО Медведєва І.В.</t>
  </si>
  <si>
    <t>Фонд Милосердя</t>
  </si>
  <si>
    <t xml:space="preserve">ПО Тулгманович </t>
  </si>
  <si>
    <t>Пеленки  21*12=252</t>
  </si>
  <si>
    <t>КУТОР "База спец.мед. постач"</t>
  </si>
  <si>
    <t xml:space="preserve">ПО Павлінський </t>
  </si>
  <si>
    <t>Макарони 25*15=375                                         Рис 25*4=100                                                  памперси 200*8=1600                                   Дитяча суміш 7*280=1960</t>
  </si>
  <si>
    <t xml:space="preserve">БФ "Чесна Україна" </t>
  </si>
  <si>
    <t xml:space="preserve">ПО Яценковська О. </t>
  </si>
  <si>
    <t xml:space="preserve">ПО Пискар </t>
  </si>
  <si>
    <t>Засоби дитячої гігієни на суму 14356 грн</t>
  </si>
  <si>
    <t>Центр допомоги бійців</t>
  </si>
  <si>
    <t xml:space="preserve">медекаментів на суму 34359,75               мягкий інвентвр на суму 1580,00 </t>
  </si>
  <si>
    <t>БФ "Файна ЮА"</t>
  </si>
  <si>
    <t>Засоби гігієни</t>
  </si>
  <si>
    <t>ПО Пилипів</t>
  </si>
  <si>
    <t xml:space="preserve">благодійна допомога від невідомого пастачальника </t>
  </si>
  <si>
    <t>Засоби медичного приназечення на суму 7740,80 дитячу суху суміш  60*280= 16800</t>
  </si>
  <si>
    <t>ПрАТ "Дарниця"</t>
  </si>
  <si>
    <t>медикаменти на суму 50095,12</t>
  </si>
  <si>
    <t>Тернопільська обласна громадська організація  "Рідний край"</t>
  </si>
  <si>
    <t>Система для збору крові 40*20=800</t>
  </si>
  <si>
    <t>Командування Сил Логістики Збройних Сил України</t>
  </si>
  <si>
    <t>благодійна допомога від невідомого пастачальника</t>
  </si>
  <si>
    <t>Самофліпід 20% по 100 мл.-20 фл.*256=5120                             Аміновен 10% по 100 мл. -10 фл.*360=3600</t>
  </si>
  <si>
    <t>буряк столовий 12*15=180</t>
  </si>
  <si>
    <t>Протигаз фільтруючий 26*0,00001=0,00026</t>
  </si>
  <si>
    <t>Цефазолін по 1 гр. 98*11=1078                  Засоби гігієни на суму 1587,00  картопля250*8=2000, цибуля 50*12=600; яблука 40*10=400</t>
  </si>
  <si>
    <t>Кисневий концентратор 2шт.*30000=60000</t>
  </si>
  <si>
    <t>Управління патрульної поліції в Тернопільської області</t>
  </si>
  <si>
    <t xml:space="preserve">памперси 610*8=4880                                   дитяче харчування 10,4*280=2912           </t>
  </si>
  <si>
    <t>крупа віввсяна 1кг*16,0=16                              рис 1,8*40=72                                                    макарони 0,9кг.*20=18                                 Морква 100*15=1500                                      Цибуля 125*12=1500                                          Яблука 44*10=440</t>
  </si>
  <si>
    <t>Печиво 45кг*35</t>
  </si>
  <si>
    <t>Яйця 720*3</t>
  </si>
  <si>
    <t>на потреби закладу</t>
  </si>
  <si>
    <t xml:space="preserve">Продукти харчування                         Засоби гігієни </t>
  </si>
  <si>
    <t xml:space="preserve">дитячу суху суміш  </t>
  </si>
  <si>
    <t xml:space="preserve">мягкий інвентвр на суму 1580,00 </t>
  </si>
  <si>
    <t xml:space="preserve">Засоби дитячої гігієни </t>
  </si>
  <si>
    <t xml:space="preserve">всього за I квартал </t>
  </si>
  <si>
    <t>за II квартал</t>
  </si>
  <si>
    <t>Nestle</t>
  </si>
  <si>
    <t>Стефанчук М.О.</t>
  </si>
  <si>
    <t>Медикаменти на суму 55019,50 грн.</t>
  </si>
  <si>
    <t>Медикаменти на суму 98040,00 грн.</t>
  </si>
  <si>
    <t>Дитяча суміш NAN 60*235=14100 грн.</t>
  </si>
  <si>
    <t>УГКЦ у Мюнхені</t>
  </si>
  <si>
    <t>БФ "ФЙАЙНЕ ЮА"</t>
  </si>
  <si>
    <t xml:space="preserve">Продукти харчування на 960 грн.                         </t>
  </si>
  <si>
    <t>Ліжко функціональне для пологів 1*5000грн. Монітор пацієнт 1*23000 грн. Шприцевий інфузомат 13шт.на суму 156000,00 грн.</t>
  </si>
  <si>
    <t>ГО "Рух ветеранів та волонтерів "Захисти Україну"</t>
  </si>
  <si>
    <t>Підгузки дитячі 336*8=2688          Дитяче харчування 20*280=5600 Салфетки вологі 20*30=600</t>
  </si>
  <si>
    <t>ПО Пискар Г.Є.</t>
  </si>
  <si>
    <t xml:space="preserve">Фармацептична компанія Німечини </t>
  </si>
  <si>
    <t>Медикаменти 130497,00 грн.</t>
  </si>
  <si>
    <t>ТОВ "Н.З. Техно"</t>
  </si>
  <si>
    <t>Повітряний компресор 1*118000 грн.</t>
  </si>
  <si>
    <t>б/у Апарат УЗД "SIEMENS" 1*10000грн.</t>
  </si>
  <si>
    <t xml:space="preserve">ПО Павлінський О. </t>
  </si>
  <si>
    <t>HOPE we help children</t>
  </si>
  <si>
    <t xml:space="preserve">Засоби медичного призначення на суму 67740,00 грн.  </t>
  </si>
  <si>
    <t>БФ "Заради дитини"</t>
  </si>
  <si>
    <t>Амфоліп 50фл.*2800=140000 грн.</t>
  </si>
  <si>
    <t>капуста 150 кг*18=2700          транексамова кислата 72амп.*31,67=2280,24 грн         Картопля 300 *5=1500 грн.</t>
  </si>
  <si>
    <t>ТОВ ГЛЕДФАРМ ЛТД</t>
  </si>
  <si>
    <t>Медикаменти на суму 94014,49 грн.</t>
  </si>
  <si>
    <t>КНП"Тернопільська обласна дитяча клінічна лікарня " ТОР</t>
  </si>
  <si>
    <t>Інкубатор для немовлят 2*4500=9000 грн</t>
  </si>
  <si>
    <t>Білецька  громада в особі голови Малика Д.В.</t>
  </si>
  <si>
    <t>Дитяча суха молочна суміш 9,1*280=2548,00 грн.   Дитяча суміш 168*42=6720,00 підгузки дитячі 435*8=3480</t>
  </si>
  <si>
    <t>ФО Ходзінського Р.І.</t>
  </si>
  <si>
    <t>пульсоксиметр з двома датчиками 6500 грн.</t>
  </si>
  <si>
    <t xml:space="preserve">Засоби медичного призначення на суму 4515,00 грн.  </t>
  </si>
  <si>
    <t>Капуста 150 кг*18=2700,00 грн.</t>
  </si>
  <si>
    <t>БФ "Я не один"</t>
  </si>
  <si>
    <t xml:space="preserve">деззасіб для обробки рук 12*70=840    Деззасіб для обробки рук 500мл 40*35=1400                                      мило туалетне  2*100=200        </t>
  </si>
  <si>
    <t xml:space="preserve">Польська місія </t>
  </si>
  <si>
    <t>Засоби медичного призначення на суму 129091,00</t>
  </si>
  <si>
    <t>Медичні товари на суму 506,75 грн.    М'який інвентар на суму 44556,00</t>
  </si>
  <si>
    <t xml:space="preserve">від невідомого постачальника </t>
  </si>
  <si>
    <t>БО "Центр волонтерства та захисту"</t>
  </si>
  <si>
    <t>МБФ "Дар життя"</t>
  </si>
  <si>
    <t xml:space="preserve">Продукти харчування на суму 7880,00 грн. і засоби гігієни на суму 1200,00 грн. </t>
  </si>
  <si>
    <t>Антисептик для рук на суму 3570,00 Монітор мацієнта 1*40000=40000</t>
  </si>
  <si>
    <t>ПО Павлінський О.</t>
  </si>
  <si>
    <t>Продукти харчуванняна суму 3050 грн.</t>
  </si>
  <si>
    <t>МБФ "Міст"</t>
  </si>
  <si>
    <t xml:space="preserve">Дитяча суміш на суму 11200,00 грн    Засоби гігієни на суму 28064,00 грн.            </t>
  </si>
  <si>
    <t>Підгузки дитячі490шт*8=3920          Дитяче харчування 17*280=4760</t>
  </si>
  <si>
    <t>Пакунок порятунок 19*800=15200       медикаменти на суму 1602,40</t>
  </si>
  <si>
    <t>Спирт 96% 20л.*250=5000,00грн</t>
  </si>
  <si>
    <t>БФ "Твоя опора"</t>
  </si>
  <si>
    <t>Підгузники для дітей на суму 78294,60</t>
  </si>
  <si>
    <t>Норетидрон і етинілестрадіол 55*350=19250 грн.                          Калію йод 205*150=30750 грн.         Халат синій  50*10=500</t>
  </si>
  <si>
    <t xml:space="preserve">Медикаменти на суму 693751,86       Медичне обладнання на суму 8690,00  Медичний інструмент на суму 35406,00 Господарські товари 11715,00 </t>
  </si>
  <si>
    <r>
      <t xml:space="preserve">Транекс 6*10=60                                Монітор пацієнта </t>
    </r>
    <r>
      <rPr>
        <sz val="8"/>
        <rFont val="Arial"/>
        <family val="2"/>
        <charset val="204"/>
      </rPr>
      <t>1*138308,01=138308,01</t>
    </r>
  </si>
  <si>
    <t>ТзОВ "Хіпп Україна"</t>
  </si>
  <si>
    <t>Дитяча суха суміш на суму 87 грн.</t>
  </si>
  <si>
    <t>Всеукраїнська громадська організація "Асоціація неонатологів "</t>
  </si>
  <si>
    <t>Куросурф на суму 243693,80</t>
  </si>
  <si>
    <t>ФО Кушнір В.М.</t>
  </si>
  <si>
    <t>Інфузомат 3*30000=90000</t>
  </si>
  <si>
    <t>Медикаменти на суму 830,00                 Монітор пацієнта 1*1,00</t>
  </si>
  <si>
    <t>БФ "ЗАРАДИ ДИТИНИ"</t>
  </si>
  <si>
    <t>Медичне обладнання на суму 8500</t>
  </si>
  <si>
    <t>ТОВ "ТЕДДІ ГРУП"</t>
  </si>
  <si>
    <t>Медичне обладнання на суму 24285 грн.</t>
  </si>
  <si>
    <t>Вакцина для профілактики гепатиту В на суму 5054,94</t>
  </si>
  <si>
    <t>БФ "Файне.ua"</t>
  </si>
  <si>
    <t>Мягкий інвентар на суму 10580,00</t>
  </si>
  <si>
    <t xml:space="preserve">Засоби індивідуального захисту на суму 23970,00 грн.                            </t>
  </si>
  <si>
    <t>мука 150кг*15=2250 грн.</t>
  </si>
  <si>
    <t>Засоби медичного призначення на 460960,00 грн.</t>
  </si>
  <si>
    <t>Засоби медичного призначення на суму  19250,00 грн.</t>
  </si>
  <si>
    <t xml:space="preserve">Фонд Милосердя </t>
  </si>
  <si>
    <t xml:space="preserve">На потреби закладу </t>
  </si>
  <si>
    <t>Медикаменти, засоби гігієни, харчові продукти і мягкий інвентарна на загальну суму 135606,00 грн.</t>
  </si>
  <si>
    <t xml:space="preserve">Продукти харчування на 960 грн.   </t>
  </si>
  <si>
    <t xml:space="preserve">деззасіб для обробки рук 12*70=840    Деззасіб для обробки рук 500мл 40*35=1400                                      мило туалетне  2*100=200       </t>
  </si>
  <si>
    <t>Інфузомат 1*30000=30000</t>
  </si>
  <si>
    <t>Дитяча суміш на суму 11200,00 грн    Засоби гігієни на суму 28064,00 грн.</t>
  </si>
  <si>
    <t>Памперси на суму 105840 грн                 Медикаменти на суму 180424,64             Медичне обладнання на суму 21990</t>
  </si>
  <si>
    <t>Препарати крові на суму 37005,78</t>
  </si>
  <si>
    <t>б/у Апарат УЗД "SIEMENS" 1*10000грн</t>
  </si>
  <si>
    <t xml:space="preserve">всього за II квартал </t>
  </si>
  <si>
    <t xml:space="preserve">Медикаменти на суму 87800      </t>
  </si>
  <si>
    <t>Медикаменти на суму 692553,24</t>
  </si>
  <si>
    <t>БО "UNFPA"</t>
  </si>
  <si>
    <t>Підгузки дитячі 490шт*8=3920          Дитяче харчування 17*280=4760</t>
  </si>
  <si>
    <t>по КНП" Тернопільському обласному клінічному перинатальному центру "Мати і дитина"ТОР  за 9 місяців 2022 рік</t>
  </si>
  <si>
    <t>за III квартал</t>
  </si>
  <si>
    <t>КНП "ТОМЦСНЗ" ТОР</t>
  </si>
  <si>
    <t>Зидовудин 1фл.*59,43=59,43</t>
  </si>
  <si>
    <t>ТОВ Нутриція України""</t>
  </si>
  <si>
    <t>Двокамерний холодильник 1*7699=7699 грн.                                           Тканинні жалюзі1*1520=1520</t>
  </si>
  <si>
    <t>від невідомого постачальника</t>
  </si>
  <si>
    <t>БО "НЕПОКРНІ"</t>
  </si>
  <si>
    <t xml:space="preserve">Засоби гігієни на суму 7450 грн.      Медикаменти і засоби медичного призначення на суму 16428 грн.   </t>
  </si>
  <si>
    <t>ГС "Дистрикт ротарі інтернешнл 2232"</t>
  </si>
  <si>
    <t>Засоби гігієни на суму 4680 грн.      Дитяча суміш по 90 мл. 480*40=19200</t>
  </si>
  <si>
    <t>Засоби медичного призначення на суму 10875 грн.</t>
  </si>
  <si>
    <t>Медикаменти і засоби медичного призначення на суму 18858,00 грн.</t>
  </si>
  <si>
    <t>ТБФ "Карітас"</t>
  </si>
  <si>
    <t>Сухі сніданки на суму 5040,00 грн.          Засоби гігієни на суму 61440 грн.</t>
  </si>
  <si>
    <t>БО "Всеукраїнська мережа людей, які живуть з ВІЛ/СНІД"</t>
  </si>
  <si>
    <t>БО "Асоціація неонатологів України"</t>
  </si>
  <si>
    <t>Дитяча суха суміш на суму 32100,00 грн.</t>
  </si>
  <si>
    <t>Продукти харчування на суму 102630,00грн.</t>
  </si>
  <si>
    <t>Іграшки 50 шт.*1 грн.=50,00 грн. Медикаменти на суму 11331,64 грн.</t>
  </si>
  <si>
    <t>ТОВ "Нутриція Україна"</t>
  </si>
  <si>
    <t>Пральна машинка на суму 17999,00 грн.</t>
  </si>
  <si>
    <t>ТОВ "Медичний центр "М.Т.К."</t>
  </si>
  <si>
    <t>Медикаменти на суму 9988,69 грн.</t>
  </si>
  <si>
    <t>КП ЛОР "Міжлікарняна аптека № 272"</t>
  </si>
  <si>
    <t>Медикаменти на суму 7946,50 грн.</t>
  </si>
  <si>
    <t>Місійне Товариство "Марійський Духовнийцентр "Зарваниця"</t>
  </si>
  <si>
    <t>Медичне обладнання та медикаменти на суму 44460,00 грн.</t>
  </si>
  <si>
    <t>БО "БФ "Волонтерський рух "</t>
  </si>
  <si>
    <t>БФ "Єлизевета-Марія"</t>
  </si>
  <si>
    <t>Медикаменти на суму 65291,40грн.</t>
  </si>
  <si>
    <t>Засоби медичного призначення на суму 2279514,95</t>
  </si>
  <si>
    <t>Медикаменти на суму 625,06 грн.</t>
  </si>
  <si>
    <t>Фірма "Fresenius kabi@</t>
  </si>
  <si>
    <t>Медикаменти на суму 6250,00 грн.</t>
  </si>
  <si>
    <t>БО "БФ "Ангел Добра"</t>
  </si>
  <si>
    <t>Медикаменти та вироби медичного призначення на суму 5738,00 грн.</t>
  </si>
  <si>
    <t>Медикаменти на суму 2225,00 грн. Вироби медичного призначення на суму 32247,46</t>
  </si>
  <si>
    <t>ФО Туркот О.</t>
  </si>
  <si>
    <t>Медикаменти на суму 16310,00</t>
  </si>
  <si>
    <t>Картопля 800кг*8=6400 грн.</t>
  </si>
  <si>
    <t>ТОВ "НОВАЛІК-ФАРМА"</t>
  </si>
  <si>
    <t>Медикаменти на суму 33421,00</t>
  </si>
  <si>
    <t>Продукти харчування на суму 151840,00грн.</t>
  </si>
  <si>
    <t>БО "ЮНІСЕФ"</t>
  </si>
  <si>
    <t>Навчання персоналу на суму 10800 грн.</t>
  </si>
  <si>
    <t>Медикаменти, засоби медичного призначення і медичне обладнання на суму 3204434,50</t>
  </si>
  <si>
    <t>Зидовудин 1фл.*59,42=59,42</t>
  </si>
  <si>
    <t>ФО Небесьо Т.А.</t>
  </si>
  <si>
    <t>Медикаменти на суму 193433,59</t>
  </si>
  <si>
    <t>Препарати крові на суму 25100,32</t>
  </si>
  <si>
    <t>Всього за III квартал</t>
  </si>
  <si>
    <t>На потреби закладу</t>
  </si>
  <si>
    <t>Продукти харчування на суму 4659,26</t>
  </si>
  <si>
    <t>Навчання персоналу на суму 10800 грн</t>
  </si>
  <si>
    <t>Тернопільське обласне виробничо-торгове аптечне обєднання</t>
  </si>
  <si>
    <t>Медикаменти на суму 6250,00 грн</t>
  </si>
  <si>
    <t xml:space="preserve">Засоби гігієни на суму 7450 грн.      Медикаменти і засоби медичного призначення на суму 16428 грн. </t>
  </si>
  <si>
    <t>Транекс 6*10=60                                Монітор пацієнта 1*138308,01=138308,01</t>
  </si>
  <si>
    <t>Медикаменти на суму 2500,0 грн.</t>
  </si>
  <si>
    <t>Медикаменти на суму 6700,0грн.</t>
  </si>
  <si>
    <t>Препарати крові на суму 24,5</t>
  </si>
  <si>
    <t>Медикаменти на суму 99900,0</t>
  </si>
  <si>
    <t>Ноутбук 2шт.*22843,83=45687,67   Вироби медичного призначення на суму 448773,9 грн.</t>
  </si>
  <si>
    <t>Кювез ATOM 1*450000 грн.</t>
  </si>
  <si>
    <t>Засоби медичного призначення на суму 1587742,8 грн.                      Медикаменти  на суму 567097,20 грн.</t>
  </si>
  <si>
    <t>Невідомий</t>
  </si>
  <si>
    <t>БФ Християнська медична асоціація України</t>
  </si>
  <si>
    <t>ФОП Тракало П.П.</t>
  </si>
  <si>
    <t>ФОП Павлінський О.</t>
  </si>
  <si>
    <t>Спирт 96% на суму 1500,00</t>
  </si>
  <si>
    <t>КНП" ТОКЛ"ТОР</t>
  </si>
  <si>
    <t>БФ "Криниця Якова"</t>
  </si>
  <si>
    <t>Вироби мед.признач. на суму 53900,00</t>
  </si>
  <si>
    <t>ФОП Береза В.П.</t>
  </si>
  <si>
    <t>БФ"Мальви України"</t>
  </si>
  <si>
    <t>Інкубатори для новонароджених на суму 64000,00</t>
  </si>
  <si>
    <t>Невідомий постачальник</t>
  </si>
  <si>
    <t>Співтовариство  ELEPHANT Ланцют Польща</t>
  </si>
  <si>
    <t>Препарати крові на суму 27356,77</t>
  </si>
  <si>
    <t>БФ"Світло реформації"</t>
  </si>
  <si>
    <t>Пакунок малюка на суму 14892,11</t>
  </si>
  <si>
    <t>за IV квартал</t>
  </si>
  <si>
    <t>ТОВ"Фармасеп"</t>
  </si>
  <si>
    <t>Гемаксам на суму 8682,00</t>
  </si>
  <si>
    <t>Продукти харчування на суму 5708,20</t>
  </si>
  <si>
    <t>Aspen Pharma</t>
  </si>
  <si>
    <t>Атропін на суму 273600,00</t>
  </si>
  <si>
    <t>Парафія положення Чесної Ризи Пресвятої Богородиці</t>
  </si>
  <si>
    <t>Хліб на суму 219,60 ;             Підгузники для дітей на суму 3920,00; Засоби гігієни на суму 600,00;   Флоксал на суму 644,00</t>
  </si>
  <si>
    <t>КНПТМКЛ Швидкої допомоги</t>
  </si>
  <si>
    <t>Гелофузин на суму 15875,00</t>
  </si>
  <si>
    <t>ФОП Караванський О.І.</t>
  </si>
  <si>
    <t>Цибуля на суму 2900,00</t>
  </si>
  <si>
    <t>ФОП Крижовачук О.П.</t>
  </si>
  <si>
    <t>Невідомий благодійник</t>
  </si>
  <si>
    <t>Вироби мед.признач. на суму 17540,00</t>
  </si>
  <si>
    <t xml:space="preserve">СМО Фліпід на суму 2628,50         Памперси на суму 41472,00         </t>
  </si>
  <si>
    <t>С/г ТзОВ"Україна"</t>
  </si>
  <si>
    <t>Продукти на суму 8421,00</t>
  </si>
  <si>
    <t>Продукти на суму 8482,40</t>
  </si>
  <si>
    <t>Продукти на суму 5360,00</t>
  </si>
  <si>
    <t xml:space="preserve">Медобладнання на  суму 6000,00 Вироби мед.признач.на суму151764,00                                         </t>
  </si>
  <si>
    <t>Продукти на суму 3325,00</t>
  </si>
  <si>
    <t>Бланк для забору та транспл.зразків крові на суму 1545,60</t>
  </si>
  <si>
    <t xml:space="preserve">Вироби мед.признач. на суму 29831,56 Медикаменти на суму 224805,52     Табл. для очищ.води на суму 27894,04                           Медобладнання на суму 253261,02     </t>
  </si>
  <si>
    <t>Яблука на суму 2000,00</t>
  </si>
  <si>
    <t>Медикаменти на суму 173,70</t>
  </si>
  <si>
    <t>Продукти на суму 2750,00</t>
  </si>
  <si>
    <t>Деззасіб на суму 28800,00</t>
  </si>
  <si>
    <t>ФОП Яциківська О.Б.</t>
  </si>
  <si>
    <t>Яблука на суму 267,60</t>
  </si>
  <si>
    <t>Медикаменти на суму 2340,00</t>
  </si>
  <si>
    <t>Препарати крові на суму 17922,66</t>
  </si>
  <si>
    <t>БФ Файне місто Ю А</t>
  </si>
  <si>
    <t>Вироби мед.признач. на суму 10900,00            Засоби індивід.захисту на суму 50,00;                   М"який інвентар на суму 42000,00</t>
  </si>
  <si>
    <t>Держ.під-во"Медичні закупівлі України"</t>
  </si>
  <si>
    <t>Апарат ШВЛ на суму 1348000,00</t>
  </si>
  <si>
    <t>Дизельне паливо на суму 50,00</t>
  </si>
  <si>
    <t>Продукти харчування на суму 5296,03</t>
  </si>
  <si>
    <t>Медикаменти на суму 25924,20</t>
  </si>
  <si>
    <t>ТОВ "АПОФАРМ"</t>
  </si>
  <si>
    <t>Нумета на суму 39600,00</t>
  </si>
  <si>
    <t>Медобладнання на  суму 350000,00 Вироби мед.признач. на суму 16481,00</t>
  </si>
  <si>
    <t>БФ Інститут розвитку сім"ї і дитини</t>
  </si>
  <si>
    <t>Медобладнання на  суму 269630,00 Вироби мед.признач на суму 59280,00  Засоби індивід.захисту на суму1950,00</t>
  </si>
  <si>
    <t>Благодійник</t>
  </si>
  <si>
    <t>Яблука на суму 840,00</t>
  </si>
  <si>
    <t>БФ"Джерело життя"</t>
  </si>
  <si>
    <t>ТОВ Нестле Україна</t>
  </si>
  <si>
    <t>Дитяче харчування на суму 20888,64</t>
  </si>
  <si>
    <t>UNFPA</t>
  </si>
  <si>
    <t>КНП"ТОДКЛ"ТОР</t>
  </si>
  <si>
    <t>Бланк для забору та транспл.зразків крові на суму 1481,90</t>
  </si>
  <si>
    <t>КНП"ТОМЦСНЗ"ТОР</t>
  </si>
  <si>
    <t>Зидовудин на суму 58,51</t>
  </si>
  <si>
    <t>КНП"ТОЦСК"ТОР</t>
  </si>
  <si>
    <t>Препарати крові на суму 14484,26</t>
  </si>
  <si>
    <t>Яблука на суму 4310,00</t>
  </si>
  <si>
    <t>Продукти на суму 222,00</t>
  </si>
  <si>
    <t>Вироби мед.признач. на суму 32260,00 Деззасіб на суму 6720,00            Засоби індивід.захисту на суму 2000,00;   Ліжка 2шт на суму 1200,00                  М"який інвентар на суму 1140,00</t>
  </si>
  <si>
    <t>Ліжка 2шт на суму 1200,00           М"який інвентар на суму 140,00</t>
  </si>
  <si>
    <t>Цибуля на суму 2395,40</t>
  </si>
  <si>
    <t>Продукти харчування на суму 3683,64</t>
  </si>
  <si>
    <t>Автомобіль на суму 2609200,00</t>
  </si>
  <si>
    <t>Шини зимові на суму 19200,00</t>
  </si>
  <si>
    <t xml:space="preserve">Хліб на суму 219,60                       </t>
  </si>
  <si>
    <t xml:space="preserve">Медобладнання на суму 72705,90 </t>
  </si>
  <si>
    <t>Вироби мед.признач. на суму 13975,00 Деззасіб на суму 8000,00            Засоби індивід.захисту на суму 1000,00;  Ліжка 2шт на суму 1200,00                  М"який інвентар на суму 1740,00</t>
  </si>
  <si>
    <t>Яблука на суму 3157,60</t>
  </si>
  <si>
    <t>Продукти на суму 1097,25</t>
  </si>
  <si>
    <t xml:space="preserve">Медобладнання на  суму 350000,00 </t>
  </si>
  <si>
    <t xml:space="preserve">Медобладнання на  суму 269630,00 </t>
  </si>
  <si>
    <t xml:space="preserve">Медобладнання на  суму 6000,00 </t>
  </si>
  <si>
    <t xml:space="preserve">памперси 610*8=4880                                   дитяче харчування 10,4*280=2912   </t>
  </si>
  <si>
    <t>Повітряний компресор 1*118000 грн</t>
  </si>
  <si>
    <t>Медикаменти на суму 94014,49 грн</t>
  </si>
  <si>
    <t>Азітрокс 1440*68,00=97920,00       Апарат для підтримки дихання 2*650000=1300000                        Схема пацієнта з генератором 15*30000=450000                       Головка живота 3*20000=60000       Пульсоксиметр 3*6000=180000     Кардіомонтітор 2*300000=600000</t>
  </si>
  <si>
    <t xml:space="preserve">Засоби медичного призначення на суму 67740 грн.  </t>
  </si>
  <si>
    <t>Медикаменти на суму 693751,86       Медичне обладнання на суму 8690,00  Медичний інструмент на суму 35406,00 Господарські товари 11715,00</t>
  </si>
  <si>
    <t>Норетидрон і етинілестрадіол 55*350=19250 грн.                                    Халат синій  50*10=500</t>
  </si>
  <si>
    <t xml:space="preserve">Медикаменти на суму 87800 </t>
  </si>
  <si>
    <t xml:space="preserve">Засоби індивідуального захисту на суму 23970,00 грн.  </t>
  </si>
  <si>
    <t>Медичне обладнання на суму 21990</t>
  </si>
  <si>
    <t>Засоби медичного призначення на 98000,00 грн.</t>
  </si>
  <si>
    <t>Ноутбук1шт на суму 22843,83</t>
  </si>
  <si>
    <t>На потреби закладу257,3</t>
  </si>
  <si>
    <t>Препарати крові на суму 1700,66</t>
  </si>
  <si>
    <t xml:space="preserve">Памперси на суму 41472,00  </t>
  </si>
  <si>
    <r>
      <t xml:space="preserve">Підгузники для дітей на суму 888,00 Вироби мед.признач на суму 7480,00  Засоби індивід.захисту на суму150,00 Засоби гігієни на суму 15750,00   Дитяче харчування на суму 36000,00 </t>
    </r>
    <r>
      <rPr>
        <sz val="10"/>
        <color theme="1"/>
        <rFont val="Arial"/>
        <family val="2"/>
        <charset val="204"/>
      </rPr>
      <t>Вода на суму 2430,00</t>
    </r>
  </si>
  <si>
    <t>Засоби медичного призначення на суму 58928,3</t>
  </si>
  <si>
    <t>Медикаменти на суму 392553,24</t>
  </si>
  <si>
    <t>Медикаменти, засоби гігієни, харчові продукти і мягкий інвентарна на загальну суму 35606,00 грн.</t>
  </si>
  <si>
    <t>Засоби медичного призначення на суму 1587742,8 грн. Медикаменти  на суму 567097,20 грн.</t>
  </si>
  <si>
    <t>Медикаменти на суму 983000,00</t>
  </si>
  <si>
    <t>БФ Карітас</t>
  </si>
  <si>
    <t>Медичні ліжка і матраси на суму 242795,70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</si>
</sst>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6" fillId="0" borderId="1" xfId="0" applyFont="1" applyBorder="1"/>
    <xf numFmtId="3" fontId="7" fillId="0" borderId="1" xfId="0" applyNumberFormat="1" applyFont="1" applyBorder="1" applyAlignment="1">
      <alignment horizontal="right" wrapText="1"/>
    </xf>
    <xf numFmtId="0" fontId="3" fillId="0" borderId="1" xfId="0" applyFont="1" applyBorder="1"/>
    <xf numFmtId="0" fontId="3" fillId="0" borderId="0" xfId="0" applyFont="1"/>
    <xf numFmtId="0" fontId="8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0" fontId="11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0"/>
  <sheetViews>
    <sheetView workbookViewId="0">
      <selection activeCell="B2" sqref="B2:B20"/>
    </sheetView>
  </sheetViews>
  <sheetFormatPr defaultRowHeight="12.75"/>
  <sheetData>
    <row r="2" spans="2:2">
      <c r="B2" s="1">
        <v>1</v>
      </c>
    </row>
    <row r="3" spans="2:2">
      <c r="B3" s="1">
        <v>19</v>
      </c>
    </row>
    <row r="4" spans="2:2">
      <c r="B4" s="11">
        <v>1</v>
      </c>
    </row>
    <row r="5" spans="2:2">
      <c r="B5" s="11">
        <v>1</v>
      </c>
    </row>
    <row r="6" spans="2:2">
      <c r="B6" s="11">
        <v>20</v>
      </c>
    </row>
    <row r="7" spans="2:2">
      <c r="B7" s="11">
        <v>20</v>
      </c>
    </row>
    <row r="8" spans="2:2">
      <c r="B8" s="11">
        <v>49</v>
      </c>
    </row>
    <row r="9" spans="2:2">
      <c r="B9" s="11">
        <v>300</v>
      </c>
    </row>
    <row r="10" spans="2:2">
      <c r="B10" s="12" t="s">
        <v>14</v>
      </c>
    </row>
    <row r="11" spans="2:2">
      <c r="B11" s="11">
        <v>300</v>
      </c>
    </row>
    <row r="12" spans="2:2">
      <c r="B12" s="11">
        <v>17</v>
      </c>
    </row>
    <row r="13" spans="2:2">
      <c r="B13" s="11">
        <v>530</v>
      </c>
    </row>
    <row r="14" spans="2:2">
      <c r="B14" s="11">
        <v>2270</v>
      </c>
    </row>
    <row r="15" spans="2:2">
      <c r="B15" s="11">
        <v>440</v>
      </c>
    </row>
    <row r="16" spans="2:2">
      <c r="B16" s="11">
        <v>40</v>
      </c>
    </row>
    <row r="17" spans="2:2">
      <c r="B17" s="11">
        <v>170</v>
      </c>
    </row>
    <row r="18" spans="2:2">
      <c r="B18" s="11">
        <v>1</v>
      </c>
    </row>
    <row r="19" spans="2:2">
      <c r="B19" s="11">
        <v>3</v>
      </c>
    </row>
    <row r="20" spans="2:2">
      <c r="B20" s="11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tabSelected="1" topLeftCell="A169" workbookViewId="0">
      <selection activeCell="K176" sqref="K176"/>
    </sheetView>
  </sheetViews>
  <sheetFormatPr defaultRowHeight="12.75"/>
  <cols>
    <col min="1" max="1" width="8.28515625" customWidth="1"/>
    <col min="2" max="2" width="6.42578125" customWidth="1"/>
    <col min="3" max="3" width="16" customWidth="1"/>
    <col min="4" max="4" width="7.42578125" customWidth="1"/>
    <col min="5" max="5" width="11.42578125" customWidth="1"/>
    <col min="6" max="6" width="35.140625" customWidth="1"/>
    <col min="7" max="7" width="8.140625" customWidth="1"/>
    <col min="8" max="8" width="7.85546875" customWidth="1"/>
    <col min="9" max="9" width="8.5703125" customWidth="1"/>
    <col min="10" max="10" width="30.7109375" customWidth="1"/>
    <col min="11" max="11" width="8" customWidth="1"/>
    <col min="12" max="12" width="11.7109375" customWidth="1"/>
  </cols>
  <sheetData>
    <row r="1" spans="1:14">
      <c r="J1" s="57" t="s">
        <v>0</v>
      </c>
      <c r="K1" s="57"/>
      <c r="L1" s="57"/>
      <c r="M1" s="57"/>
      <c r="N1" s="57"/>
    </row>
    <row r="2" spans="1:14" ht="12.75" customHeight="1">
      <c r="I2" s="58" t="s">
        <v>1</v>
      </c>
      <c r="J2" s="58"/>
      <c r="K2" s="58"/>
      <c r="L2" s="58"/>
      <c r="M2" s="58"/>
      <c r="N2" s="58"/>
    </row>
    <row r="3" spans="1:14" ht="24.75" customHeight="1">
      <c r="I3" s="58" t="s">
        <v>2</v>
      </c>
      <c r="J3" s="58"/>
      <c r="K3" s="58"/>
      <c r="L3" s="58"/>
      <c r="M3" s="58"/>
      <c r="N3" s="58"/>
    </row>
    <row r="4" spans="1:14" ht="16.5" customHeight="1">
      <c r="F4" s="58" t="s">
        <v>3</v>
      </c>
      <c r="G4" s="58"/>
      <c r="H4" s="58"/>
    </row>
    <row r="5" spans="1:14" ht="17.25" customHeight="1">
      <c r="C5" s="57" t="s">
        <v>10</v>
      </c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4" ht="19.5" customHeight="1">
      <c r="C6" s="67" t="s">
        <v>160</v>
      </c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4" ht="8.25" customHeight="1"/>
    <row r="8" spans="1:14" ht="24.75" customHeight="1">
      <c r="A8" s="61" t="s">
        <v>4</v>
      </c>
      <c r="B8" s="8"/>
      <c r="C8" s="61" t="s">
        <v>5</v>
      </c>
      <c r="D8" s="63" t="s">
        <v>6</v>
      </c>
      <c r="E8" s="64"/>
      <c r="F8" s="65"/>
      <c r="G8" s="61" t="s">
        <v>9</v>
      </c>
      <c r="H8" s="63" t="s">
        <v>13</v>
      </c>
      <c r="I8" s="64"/>
      <c r="J8" s="64"/>
      <c r="K8" s="65"/>
      <c r="L8" s="59" t="s">
        <v>11</v>
      </c>
      <c r="M8" s="5"/>
      <c r="N8" s="5"/>
    </row>
    <row r="9" spans="1:14" ht="42.75" customHeight="1">
      <c r="A9" s="62"/>
      <c r="B9" s="2"/>
      <c r="C9" s="62"/>
      <c r="D9" s="3" t="s">
        <v>7</v>
      </c>
      <c r="E9" s="3" t="s">
        <v>15</v>
      </c>
      <c r="F9" s="3" t="s">
        <v>8</v>
      </c>
      <c r="G9" s="66"/>
      <c r="H9" s="3" t="s">
        <v>17</v>
      </c>
      <c r="I9" s="3" t="s">
        <v>16</v>
      </c>
      <c r="J9" s="3" t="s">
        <v>8</v>
      </c>
      <c r="K9" s="23" t="s">
        <v>18</v>
      </c>
      <c r="L9" s="60"/>
      <c r="M9" s="4"/>
      <c r="N9" s="4"/>
    </row>
    <row r="10" spans="1:14" ht="33.75" customHeight="1">
      <c r="A10" s="9" t="s">
        <v>23</v>
      </c>
      <c r="B10" s="2"/>
      <c r="C10" s="9"/>
      <c r="D10" s="1"/>
      <c r="E10" s="1"/>
      <c r="F10" s="21"/>
      <c r="G10" s="19"/>
      <c r="H10" s="22"/>
      <c r="I10" s="1"/>
      <c r="J10" s="21"/>
      <c r="K10" s="2"/>
      <c r="L10" s="18"/>
      <c r="M10" s="4"/>
      <c r="N10" s="4"/>
    </row>
    <row r="11" spans="1:14" ht="33.75" customHeight="1">
      <c r="A11" s="25" t="s">
        <v>25</v>
      </c>
      <c r="B11" s="2"/>
      <c r="C11" s="25" t="s">
        <v>21</v>
      </c>
      <c r="D11" s="1"/>
      <c r="E11" s="27">
        <v>47.1</v>
      </c>
      <c r="F11" s="16" t="s">
        <v>24</v>
      </c>
      <c r="G11" s="28">
        <f>E11</f>
        <v>47.1</v>
      </c>
      <c r="H11" s="29">
        <v>47.1</v>
      </c>
      <c r="I11" s="27"/>
      <c r="J11" s="16" t="s">
        <v>24</v>
      </c>
      <c r="K11" s="24">
        <f>H11</f>
        <v>47.1</v>
      </c>
      <c r="L11" s="32">
        <f>G11-H11</f>
        <v>0</v>
      </c>
      <c r="M11" s="4"/>
      <c r="N11" s="4"/>
    </row>
    <row r="12" spans="1:14" ht="48" customHeight="1">
      <c r="A12" s="25" t="s">
        <v>25</v>
      </c>
      <c r="B12" s="2"/>
      <c r="C12" s="25" t="s">
        <v>26</v>
      </c>
      <c r="D12" s="1"/>
      <c r="E12" s="27">
        <v>4.5</v>
      </c>
      <c r="F12" s="16" t="s">
        <v>27</v>
      </c>
      <c r="G12" s="28">
        <f>E12</f>
        <v>4.5</v>
      </c>
      <c r="H12" s="29">
        <v>4.5</v>
      </c>
      <c r="I12" s="27"/>
      <c r="J12" s="16" t="s">
        <v>27</v>
      </c>
      <c r="K12" s="24">
        <f>H12</f>
        <v>4.5</v>
      </c>
      <c r="L12" s="32">
        <f>G12-K12</f>
        <v>0</v>
      </c>
      <c r="M12" s="4"/>
      <c r="N12" s="4"/>
    </row>
    <row r="13" spans="1:14" ht="48" customHeight="1">
      <c r="A13" s="25" t="s">
        <v>25</v>
      </c>
      <c r="B13" s="2"/>
      <c r="C13" s="25" t="s">
        <v>28</v>
      </c>
      <c r="D13" s="1"/>
      <c r="E13" s="27">
        <v>1.6</v>
      </c>
      <c r="F13" s="16" t="s">
        <v>29</v>
      </c>
      <c r="G13" s="28">
        <f>E13</f>
        <v>1.6</v>
      </c>
      <c r="H13" s="29">
        <v>1.6</v>
      </c>
      <c r="I13" s="27"/>
      <c r="J13" s="16" t="s">
        <v>63</v>
      </c>
      <c r="K13" s="24">
        <f>H13</f>
        <v>1.6</v>
      </c>
      <c r="L13" s="32">
        <f>H13-K13</f>
        <v>0</v>
      </c>
      <c r="M13" s="4"/>
      <c r="N13" s="4"/>
    </row>
    <row r="14" spans="1:14" ht="48" customHeight="1">
      <c r="A14" s="25" t="s">
        <v>25</v>
      </c>
      <c r="B14" s="2"/>
      <c r="C14" s="25" t="s">
        <v>30</v>
      </c>
      <c r="D14" s="1"/>
      <c r="E14" s="27">
        <v>2.1</v>
      </c>
      <c r="F14" s="16" t="s">
        <v>64</v>
      </c>
      <c r="G14" s="28">
        <f>E14</f>
        <v>2.1</v>
      </c>
      <c r="H14" s="29">
        <v>2.1</v>
      </c>
      <c r="I14" s="27"/>
      <c r="J14" s="16" t="s">
        <v>64</v>
      </c>
      <c r="K14" s="24">
        <f>H14</f>
        <v>2.1</v>
      </c>
      <c r="L14" s="32">
        <f>G14-K14</f>
        <v>0</v>
      </c>
      <c r="M14" s="4"/>
      <c r="N14" s="4"/>
    </row>
    <row r="15" spans="1:14" ht="48" customHeight="1">
      <c r="A15" s="25" t="s">
        <v>25</v>
      </c>
      <c r="B15" s="2"/>
      <c r="C15" s="25" t="s">
        <v>31</v>
      </c>
      <c r="D15" s="1"/>
      <c r="E15" s="27">
        <v>5.6</v>
      </c>
      <c r="F15" s="16" t="s">
        <v>58</v>
      </c>
      <c r="G15" s="28">
        <f>E15</f>
        <v>5.6</v>
      </c>
      <c r="H15" s="29">
        <v>5.6</v>
      </c>
      <c r="I15" s="27"/>
      <c r="J15" s="16" t="s">
        <v>58</v>
      </c>
      <c r="K15" s="24">
        <f>H15</f>
        <v>5.6</v>
      </c>
      <c r="L15" s="32">
        <f>G15-K15</f>
        <v>0</v>
      </c>
      <c r="M15" s="4"/>
      <c r="N15" s="4"/>
    </row>
    <row r="16" spans="1:14" ht="48" customHeight="1">
      <c r="A16" s="25" t="s">
        <v>25</v>
      </c>
      <c r="B16" s="2"/>
      <c r="C16" s="25" t="s">
        <v>32</v>
      </c>
      <c r="D16" s="1">
        <v>623.70000000000005</v>
      </c>
      <c r="E16" s="27"/>
      <c r="F16" s="16"/>
      <c r="G16" s="28">
        <v>623.70000000000005</v>
      </c>
      <c r="H16" s="29"/>
      <c r="I16" s="27">
        <v>623.70000000000005</v>
      </c>
      <c r="J16" s="16" t="s">
        <v>65</v>
      </c>
      <c r="K16" s="24">
        <f>I16</f>
        <v>623.70000000000005</v>
      </c>
      <c r="L16" s="32">
        <f>G16-I16</f>
        <v>0</v>
      </c>
      <c r="M16" s="4"/>
      <c r="N16" s="4"/>
    </row>
    <row r="17" spans="1:14" ht="33.75" customHeight="1">
      <c r="A17" s="25" t="s">
        <v>25</v>
      </c>
      <c r="B17" s="2"/>
      <c r="C17" s="25" t="s">
        <v>33</v>
      </c>
      <c r="D17" s="1"/>
      <c r="E17" s="27">
        <v>0.2</v>
      </c>
      <c r="F17" s="16" t="s">
        <v>34</v>
      </c>
      <c r="G17" s="28">
        <f>E17</f>
        <v>0.2</v>
      </c>
      <c r="H17" s="29">
        <v>0.2</v>
      </c>
      <c r="I17" s="27"/>
      <c r="J17" s="16" t="s">
        <v>34</v>
      </c>
      <c r="K17" s="24">
        <f>H17</f>
        <v>0.2</v>
      </c>
      <c r="L17" s="32">
        <f>G17-K17</f>
        <v>0</v>
      </c>
      <c r="M17" s="4"/>
      <c r="N17" s="4"/>
    </row>
    <row r="18" spans="1:14" ht="38.25" customHeight="1">
      <c r="A18" s="25" t="s">
        <v>25</v>
      </c>
      <c r="B18" s="2"/>
      <c r="C18" s="17" t="s">
        <v>35</v>
      </c>
      <c r="D18" s="1"/>
      <c r="E18" s="27">
        <v>60</v>
      </c>
      <c r="F18" s="16" t="s">
        <v>59</v>
      </c>
      <c r="G18" s="28">
        <f t="shared" ref="G18:G32" si="0">E18</f>
        <v>60</v>
      </c>
      <c r="H18" s="29">
        <v>60</v>
      </c>
      <c r="I18" s="27"/>
      <c r="J18" s="16" t="s">
        <v>59</v>
      </c>
      <c r="K18" s="24">
        <f>H18</f>
        <v>60</v>
      </c>
      <c r="L18" s="30">
        <v>0</v>
      </c>
      <c r="M18" s="4"/>
      <c r="N18" s="4"/>
    </row>
    <row r="19" spans="1:14" ht="80.25" customHeight="1">
      <c r="A19" s="25" t="s">
        <v>25</v>
      </c>
      <c r="B19" s="2"/>
      <c r="C19" s="17" t="s">
        <v>36</v>
      </c>
      <c r="D19" s="10"/>
      <c r="E19" s="27">
        <v>4</v>
      </c>
      <c r="F19" s="16" t="s">
        <v>37</v>
      </c>
      <c r="G19" s="28">
        <f t="shared" si="0"/>
        <v>4</v>
      </c>
      <c r="H19" s="29">
        <v>4</v>
      </c>
      <c r="I19" s="27"/>
      <c r="J19" s="16" t="s">
        <v>37</v>
      </c>
      <c r="K19" s="24">
        <f>H19</f>
        <v>4</v>
      </c>
      <c r="L19" s="30">
        <f>G19-K19</f>
        <v>0</v>
      </c>
      <c r="M19" s="4"/>
      <c r="N19" s="4"/>
    </row>
    <row r="20" spans="1:14" ht="53.25" customHeight="1">
      <c r="A20" s="25" t="s">
        <v>25</v>
      </c>
      <c r="B20" s="2"/>
      <c r="C20" s="20" t="s">
        <v>38</v>
      </c>
      <c r="D20" s="1"/>
      <c r="E20" s="27">
        <v>7.8</v>
      </c>
      <c r="F20" s="16" t="s">
        <v>61</v>
      </c>
      <c r="G20" s="28">
        <f t="shared" si="0"/>
        <v>7.8</v>
      </c>
      <c r="H20" s="29">
        <v>7.8</v>
      </c>
      <c r="I20" s="27"/>
      <c r="J20" s="16" t="s">
        <v>314</v>
      </c>
      <c r="K20" s="24">
        <f>H20</f>
        <v>7.8</v>
      </c>
      <c r="L20" s="30">
        <v>0</v>
      </c>
      <c r="M20" s="4"/>
      <c r="N20" s="4"/>
    </row>
    <row r="21" spans="1:14" ht="72.75" customHeight="1">
      <c r="A21" s="25" t="s">
        <v>25</v>
      </c>
      <c r="B21" s="2"/>
      <c r="C21" s="17" t="s">
        <v>39</v>
      </c>
      <c r="D21" s="1"/>
      <c r="E21" s="31">
        <v>3.5</v>
      </c>
      <c r="F21" s="16" t="s">
        <v>62</v>
      </c>
      <c r="G21" s="28">
        <f t="shared" si="0"/>
        <v>3.5</v>
      </c>
      <c r="H21" s="29">
        <v>3.5</v>
      </c>
      <c r="I21" s="27"/>
      <c r="J21" s="16" t="s">
        <v>62</v>
      </c>
      <c r="K21" s="24">
        <f t="shared" ref="K21:K26" si="1">H21</f>
        <v>3.5</v>
      </c>
      <c r="L21" s="30">
        <f>G21-K21</f>
        <v>0</v>
      </c>
      <c r="M21" s="4"/>
      <c r="N21" s="4"/>
    </row>
    <row r="22" spans="1:14" ht="58.5" customHeight="1">
      <c r="A22" s="25" t="s">
        <v>25</v>
      </c>
      <c r="B22" s="2"/>
      <c r="C22" s="17" t="s">
        <v>40</v>
      </c>
      <c r="D22" s="1"/>
      <c r="E22" s="31">
        <v>14.3</v>
      </c>
      <c r="F22" s="16" t="s">
        <v>41</v>
      </c>
      <c r="G22" s="28">
        <f t="shared" si="0"/>
        <v>14.3</v>
      </c>
      <c r="H22" s="29">
        <v>14.3</v>
      </c>
      <c r="I22" s="27"/>
      <c r="J22" s="16" t="s">
        <v>69</v>
      </c>
      <c r="K22" s="24">
        <f t="shared" si="1"/>
        <v>14.3</v>
      </c>
      <c r="L22" s="30">
        <f>G22-H22</f>
        <v>0</v>
      </c>
      <c r="M22" s="4"/>
      <c r="N22" s="4"/>
    </row>
    <row r="23" spans="1:14" ht="58.5" customHeight="1">
      <c r="A23" s="25" t="s">
        <v>25</v>
      </c>
      <c r="B23" s="2"/>
      <c r="C23" s="17" t="s">
        <v>42</v>
      </c>
      <c r="D23" s="1"/>
      <c r="E23" s="31">
        <v>35.9</v>
      </c>
      <c r="F23" s="16" t="s">
        <v>43</v>
      </c>
      <c r="G23" s="28">
        <f t="shared" si="0"/>
        <v>35.9</v>
      </c>
      <c r="H23" s="29">
        <v>1.6</v>
      </c>
      <c r="I23" s="27"/>
      <c r="J23" s="16" t="s">
        <v>68</v>
      </c>
      <c r="K23" s="24">
        <f t="shared" si="1"/>
        <v>1.6</v>
      </c>
      <c r="L23" s="30">
        <f t="shared" ref="L23:L32" si="2">G23-H23</f>
        <v>34.299999999999997</v>
      </c>
      <c r="M23" s="4"/>
      <c r="N23" s="4"/>
    </row>
    <row r="24" spans="1:14" ht="58.5" customHeight="1">
      <c r="A24" s="25" t="s">
        <v>25</v>
      </c>
      <c r="B24" s="2"/>
      <c r="C24" s="17" t="s">
        <v>44</v>
      </c>
      <c r="D24" s="1"/>
      <c r="E24" s="31">
        <v>40.1</v>
      </c>
      <c r="F24" s="16" t="s">
        <v>45</v>
      </c>
      <c r="G24" s="28">
        <f t="shared" si="0"/>
        <v>40.1</v>
      </c>
      <c r="H24" s="29">
        <v>40.1</v>
      </c>
      <c r="I24" s="27"/>
      <c r="J24" s="16" t="s">
        <v>45</v>
      </c>
      <c r="K24" s="24">
        <f t="shared" si="1"/>
        <v>40.1</v>
      </c>
      <c r="L24" s="30">
        <f t="shared" si="2"/>
        <v>0</v>
      </c>
      <c r="M24" s="4"/>
      <c r="N24" s="4"/>
    </row>
    <row r="25" spans="1:14" ht="58.5" customHeight="1">
      <c r="A25" s="25" t="s">
        <v>25</v>
      </c>
      <c r="B25" s="2"/>
      <c r="C25" s="17" t="s">
        <v>46</v>
      </c>
      <c r="D25" s="1"/>
      <c r="E25" s="31">
        <v>0.2</v>
      </c>
      <c r="F25" s="16" t="s">
        <v>56</v>
      </c>
      <c r="G25" s="28">
        <f t="shared" si="0"/>
        <v>0.2</v>
      </c>
      <c r="H25" s="29">
        <v>0.2</v>
      </c>
      <c r="I25" s="27"/>
      <c r="J25" s="16" t="s">
        <v>56</v>
      </c>
      <c r="K25" s="24">
        <f t="shared" si="1"/>
        <v>0.2</v>
      </c>
      <c r="L25" s="30">
        <f t="shared" si="2"/>
        <v>0</v>
      </c>
      <c r="M25" s="4"/>
      <c r="N25" s="4"/>
    </row>
    <row r="26" spans="1:14" ht="58.5" customHeight="1">
      <c r="A26" s="25" t="s">
        <v>25</v>
      </c>
      <c r="B26" s="2"/>
      <c r="C26" s="17" t="s">
        <v>47</v>
      </c>
      <c r="D26" s="1"/>
      <c r="E26" s="31">
        <v>24.5</v>
      </c>
      <c r="F26" s="16" t="s">
        <v>48</v>
      </c>
      <c r="G26" s="28">
        <f t="shared" si="0"/>
        <v>24.5</v>
      </c>
      <c r="H26" s="29">
        <v>3.3</v>
      </c>
      <c r="I26" s="27"/>
      <c r="J26" s="16" t="s">
        <v>67</v>
      </c>
      <c r="K26" s="24">
        <f t="shared" si="1"/>
        <v>3.3</v>
      </c>
      <c r="L26" s="30">
        <f t="shared" si="2"/>
        <v>21.2</v>
      </c>
      <c r="M26" s="4"/>
      <c r="N26" s="4"/>
    </row>
    <row r="27" spans="1:14" ht="58.5" customHeight="1">
      <c r="A27" s="25" t="s">
        <v>25</v>
      </c>
      <c r="B27" s="2"/>
      <c r="C27" s="17" t="s">
        <v>49</v>
      </c>
      <c r="D27" s="1"/>
      <c r="E27" s="31">
        <v>50</v>
      </c>
      <c r="F27" s="16" t="s">
        <v>50</v>
      </c>
      <c r="G27" s="28">
        <f t="shared" si="0"/>
        <v>50</v>
      </c>
      <c r="H27" s="29"/>
      <c r="I27" s="27"/>
      <c r="J27" s="16"/>
      <c r="K27" s="24"/>
      <c r="L27" s="30">
        <f t="shared" si="2"/>
        <v>50</v>
      </c>
      <c r="M27" s="4"/>
      <c r="N27" s="4"/>
    </row>
    <row r="28" spans="1:14" ht="58.5" customHeight="1">
      <c r="A28" s="25" t="s">
        <v>25</v>
      </c>
      <c r="B28" s="2"/>
      <c r="C28" s="17" t="s">
        <v>51</v>
      </c>
      <c r="D28" s="1"/>
      <c r="E28" s="31">
        <v>0.8</v>
      </c>
      <c r="F28" s="16" t="s">
        <v>52</v>
      </c>
      <c r="G28" s="28">
        <f t="shared" si="0"/>
        <v>0.8</v>
      </c>
      <c r="H28" s="29">
        <v>0.8</v>
      </c>
      <c r="I28" s="27"/>
      <c r="J28" s="16" t="s">
        <v>52</v>
      </c>
      <c r="K28" s="24">
        <f>H28</f>
        <v>0.8</v>
      </c>
      <c r="L28" s="30">
        <f t="shared" si="2"/>
        <v>0</v>
      </c>
      <c r="M28" s="4"/>
      <c r="N28" s="4"/>
    </row>
    <row r="29" spans="1:14" ht="45" customHeight="1">
      <c r="A29" s="25" t="s">
        <v>25</v>
      </c>
      <c r="B29" s="2"/>
      <c r="C29" s="17" t="s">
        <v>53</v>
      </c>
      <c r="D29" s="1"/>
      <c r="E29" s="27">
        <v>7.7</v>
      </c>
      <c r="F29" s="29" t="s">
        <v>45</v>
      </c>
      <c r="G29" s="28">
        <f t="shared" si="0"/>
        <v>7.7</v>
      </c>
      <c r="H29" s="29">
        <v>7.7</v>
      </c>
      <c r="I29" s="27"/>
      <c r="J29" s="16" t="s">
        <v>45</v>
      </c>
      <c r="K29" s="24">
        <f>H29</f>
        <v>7.7</v>
      </c>
      <c r="L29" s="30">
        <f t="shared" si="2"/>
        <v>0</v>
      </c>
      <c r="M29" s="4"/>
      <c r="N29" s="4"/>
    </row>
    <row r="30" spans="1:14" ht="49.5" customHeight="1">
      <c r="A30" s="25" t="s">
        <v>25</v>
      </c>
      <c r="B30" s="2"/>
      <c r="C30" s="17" t="s">
        <v>54</v>
      </c>
      <c r="D30" s="1"/>
      <c r="E30" s="27">
        <v>8.6999999999999993</v>
      </c>
      <c r="F30" s="29" t="s">
        <v>55</v>
      </c>
      <c r="G30" s="28">
        <f t="shared" si="0"/>
        <v>8.6999999999999993</v>
      </c>
      <c r="H30" s="29">
        <v>8.6999999999999993</v>
      </c>
      <c r="I30" s="27"/>
      <c r="J30" s="16" t="s">
        <v>55</v>
      </c>
      <c r="K30" s="24">
        <f>H30</f>
        <v>8.6999999999999993</v>
      </c>
      <c r="L30" s="30">
        <f t="shared" si="2"/>
        <v>0</v>
      </c>
      <c r="M30" s="4"/>
      <c r="N30" s="4"/>
    </row>
    <row r="31" spans="1:14" ht="49.5" customHeight="1">
      <c r="A31" s="25" t="s">
        <v>25</v>
      </c>
      <c r="B31" s="2"/>
      <c r="C31" s="17" t="s">
        <v>35</v>
      </c>
      <c r="D31" s="1"/>
      <c r="E31" s="27">
        <v>0</v>
      </c>
      <c r="F31" s="29" t="s">
        <v>57</v>
      </c>
      <c r="G31" s="28">
        <f>E31</f>
        <v>0</v>
      </c>
      <c r="H31" s="29"/>
      <c r="I31" s="27"/>
      <c r="J31" s="16"/>
      <c r="K31" s="24"/>
      <c r="L31" s="30">
        <f t="shared" si="2"/>
        <v>0</v>
      </c>
      <c r="M31" s="4"/>
      <c r="N31" s="4"/>
    </row>
    <row r="32" spans="1:14" ht="49.5" customHeight="1">
      <c r="A32" s="25" t="s">
        <v>25</v>
      </c>
      <c r="B32" s="2"/>
      <c r="C32" s="17" t="s">
        <v>60</v>
      </c>
      <c r="D32" s="1"/>
      <c r="E32" s="27">
        <v>7.2</v>
      </c>
      <c r="F32" s="29" t="s">
        <v>66</v>
      </c>
      <c r="G32" s="28">
        <f t="shared" si="0"/>
        <v>7.2</v>
      </c>
      <c r="H32" s="29">
        <v>7.2</v>
      </c>
      <c r="I32" s="27"/>
      <c r="J32" s="16" t="s">
        <v>45</v>
      </c>
      <c r="K32" s="24">
        <f>H32</f>
        <v>7.2</v>
      </c>
      <c r="L32" s="30">
        <f t="shared" si="2"/>
        <v>0</v>
      </c>
      <c r="M32" s="4"/>
      <c r="N32" s="4"/>
    </row>
    <row r="33" spans="1:14" ht="33" customHeight="1">
      <c r="A33" s="33" t="s">
        <v>70</v>
      </c>
      <c r="B33" s="34"/>
      <c r="C33" s="17"/>
      <c r="D33" s="35">
        <f>SUM(D11:D32)</f>
        <v>623.70000000000005</v>
      </c>
      <c r="E33" s="35">
        <f>SUM(E11:E32)</f>
        <v>325.79999999999995</v>
      </c>
      <c r="F33" s="36"/>
      <c r="G33" s="37">
        <f>SUM(G11:G32)</f>
        <v>949.50000000000011</v>
      </c>
      <c r="H33" s="36">
        <f>SUM(H11:H32)</f>
        <v>220.29999999999998</v>
      </c>
      <c r="I33" s="35">
        <f>SUM(I11:I32)</f>
        <v>623.70000000000005</v>
      </c>
      <c r="J33" s="38"/>
      <c r="K33" s="37">
        <f>H33+I33</f>
        <v>844</v>
      </c>
      <c r="L33" s="39">
        <f>G33-K33</f>
        <v>105.50000000000011</v>
      </c>
      <c r="M33" s="4"/>
      <c r="N33" s="4"/>
    </row>
    <row r="34" spans="1:14" ht="33" customHeight="1">
      <c r="A34" s="33" t="s">
        <v>71</v>
      </c>
      <c r="B34" s="2"/>
      <c r="C34" s="17" t="s">
        <v>72</v>
      </c>
      <c r="D34" s="26"/>
      <c r="E34" s="27">
        <v>14.1</v>
      </c>
      <c r="F34" s="29" t="s">
        <v>76</v>
      </c>
      <c r="G34" s="24">
        <f>E34</f>
        <v>14.1</v>
      </c>
      <c r="H34" s="29"/>
      <c r="I34" s="27"/>
      <c r="J34" s="16"/>
      <c r="K34" s="24"/>
      <c r="L34" s="30">
        <f>G34-H34</f>
        <v>14.1</v>
      </c>
      <c r="M34" s="4"/>
      <c r="N34" s="4"/>
    </row>
    <row r="35" spans="1:14" ht="33" customHeight="1">
      <c r="A35" s="33" t="s">
        <v>71</v>
      </c>
      <c r="B35" s="2"/>
      <c r="C35" s="17" t="s">
        <v>73</v>
      </c>
      <c r="D35" s="26"/>
      <c r="E35" s="27">
        <v>98</v>
      </c>
      <c r="F35" s="29" t="s">
        <v>75</v>
      </c>
      <c r="G35" s="24">
        <f t="shared" ref="G35:G87" si="3">E35</f>
        <v>98</v>
      </c>
      <c r="H35" s="29">
        <v>98</v>
      </c>
      <c r="I35" s="27"/>
      <c r="J35" s="16" t="s">
        <v>75</v>
      </c>
      <c r="K35" s="24">
        <v>98</v>
      </c>
      <c r="L35" s="30">
        <f>G35-H35</f>
        <v>0</v>
      </c>
      <c r="M35" s="4"/>
      <c r="N35" s="4"/>
    </row>
    <row r="36" spans="1:14" ht="33" customHeight="1">
      <c r="A36" s="33" t="s">
        <v>71</v>
      </c>
      <c r="B36" s="2"/>
      <c r="C36" s="17" t="s">
        <v>21</v>
      </c>
      <c r="D36" s="26"/>
      <c r="E36" s="27"/>
      <c r="F36" s="29" t="s">
        <v>24</v>
      </c>
      <c r="G36" s="24"/>
      <c r="H36" s="29">
        <v>15.2</v>
      </c>
      <c r="I36" s="27"/>
      <c r="J36" s="16" t="s">
        <v>24</v>
      </c>
      <c r="K36" s="24">
        <v>15.2</v>
      </c>
      <c r="L36" s="30">
        <v>0</v>
      </c>
      <c r="M36" s="4"/>
      <c r="N36" s="4"/>
    </row>
    <row r="37" spans="1:14" ht="52.5" customHeight="1">
      <c r="A37" s="33" t="s">
        <v>71</v>
      </c>
      <c r="B37" s="2"/>
      <c r="C37" s="17" t="s">
        <v>54</v>
      </c>
      <c r="D37" s="26"/>
      <c r="E37" s="27">
        <v>55</v>
      </c>
      <c r="F37" s="29" t="s">
        <v>74</v>
      </c>
      <c r="G37" s="24">
        <f t="shared" si="3"/>
        <v>55</v>
      </c>
      <c r="H37" s="29">
        <v>55</v>
      </c>
      <c r="I37" s="27"/>
      <c r="J37" s="16" t="s">
        <v>74</v>
      </c>
      <c r="K37" s="24">
        <v>55</v>
      </c>
      <c r="L37" s="30">
        <f>G37-H37</f>
        <v>0</v>
      </c>
      <c r="M37" s="4"/>
      <c r="N37" s="4"/>
    </row>
    <row r="38" spans="1:14" ht="36.75" customHeight="1">
      <c r="A38" s="33" t="s">
        <v>71</v>
      </c>
      <c r="B38" s="2"/>
      <c r="C38" s="17" t="s">
        <v>77</v>
      </c>
      <c r="D38" s="26"/>
      <c r="E38" s="27">
        <v>135.6</v>
      </c>
      <c r="F38" s="29" t="s">
        <v>147</v>
      </c>
      <c r="G38" s="24">
        <f t="shared" si="3"/>
        <v>135.6</v>
      </c>
      <c r="H38" s="29">
        <v>35.6</v>
      </c>
      <c r="I38" s="27"/>
      <c r="J38" s="16" t="s">
        <v>332</v>
      </c>
      <c r="K38" s="24">
        <v>35.6</v>
      </c>
      <c r="L38" s="30">
        <f>G38-H38</f>
        <v>100</v>
      </c>
      <c r="M38" s="4"/>
      <c r="N38" s="4"/>
    </row>
    <row r="39" spans="1:14" ht="33" customHeight="1">
      <c r="A39" s="33" t="s">
        <v>71</v>
      </c>
      <c r="B39" s="2"/>
      <c r="C39" s="17" t="s">
        <v>78</v>
      </c>
      <c r="D39" s="26"/>
      <c r="E39" s="27">
        <v>0.9</v>
      </c>
      <c r="F39" s="29" t="s">
        <v>79</v>
      </c>
      <c r="G39" s="24">
        <f t="shared" si="3"/>
        <v>0.9</v>
      </c>
      <c r="H39" s="27">
        <v>0.9</v>
      </c>
      <c r="I39" s="27"/>
      <c r="J39" s="16" t="s">
        <v>148</v>
      </c>
      <c r="K39" s="24">
        <f>H39</f>
        <v>0.9</v>
      </c>
      <c r="L39" s="30">
        <f>G39-K39</f>
        <v>0</v>
      </c>
      <c r="M39" s="4"/>
      <c r="N39" s="4"/>
    </row>
    <row r="40" spans="1:14" ht="63" customHeight="1">
      <c r="A40" s="33" t="s">
        <v>71</v>
      </c>
      <c r="B40" s="2"/>
      <c r="C40" s="17" t="s">
        <v>81</v>
      </c>
      <c r="D40" s="26"/>
      <c r="E40" s="27">
        <v>184</v>
      </c>
      <c r="F40" s="29" t="s">
        <v>80</v>
      </c>
      <c r="G40" s="24">
        <f t="shared" si="3"/>
        <v>184</v>
      </c>
      <c r="H40" s="27">
        <v>184</v>
      </c>
      <c r="I40" s="27"/>
      <c r="J40" s="16" t="s">
        <v>80</v>
      </c>
      <c r="K40" s="24">
        <v>184</v>
      </c>
      <c r="L40" s="30">
        <f t="shared" ref="L40:L87" si="4">G40-K40</f>
        <v>0</v>
      </c>
      <c r="M40" s="4"/>
      <c r="N40" s="4"/>
    </row>
    <row r="41" spans="1:14" ht="54.75" customHeight="1">
      <c r="A41" s="33" t="s">
        <v>71</v>
      </c>
      <c r="B41" s="2"/>
      <c r="C41" s="17" t="s">
        <v>83</v>
      </c>
      <c r="D41" s="26"/>
      <c r="E41" s="27">
        <v>8.9</v>
      </c>
      <c r="F41" s="29" t="s">
        <v>82</v>
      </c>
      <c r="G41" s="24">
        <f t="shared" si="3"/>
        <v>8.9</v>
      </c>
      <c r="H41" s="27">
        <v>8.9</v>
      </c>
      <c r="I41" s="27"/>
      <c r="J41" s="16" t="s">
        <v>82</v>
      </c>
      <c r="K41" s="24">
        <f>H41</f>
        <v>8.9</v>
      </c>
      <c r="L41" s="30">
        <f t="shared" si="4"/>
        <v>0</v>
      </c>
      <c r="M41" s="4"/>
      <c r="N41" s="4"/>
    </row>
    <row r="42" spans="1:14" ht="39" customHeight="1">
      <c r="A42" s="33" t="s">
        <v>71</v>
      </c>
      <c r="B42" s="2"/>
      <c r="C42" s="17" t="s">
        <v>84</v>
      </c>
      <c r="D42" s="26"/>
      <c r="E42" s="27">
        <v>130.5</v>
      </c>
      <c r="F42" s="29" t="s">
        <v>85</v>
      </c>
      <c r="G42" s="24">
        <f t="shared" si="3"/>
        <v>130.5</v>
      </c>
      <c r="H42" s="27">
        <v>130.5</v>
      </c>
      <c r="I42" s="27"/>
      <c r="J42" s="16" t="s">
        <v>85</v>
      </c>
      <c r="K42" s="24">
        <v>130.5</v>
      </c>
      <c r="L42" s="30">
        <f t="shared" si="4"/>
        <v>0</v>
      </c>
      <c r="M42" s="4"/>
      <c r="N42" s="4"/>
    </row>
    <row r="43" spans="1:14" ht="33" customHeight="1">
      <c r="A43" s="33" t="s">
        <v>71</v>
      </c>
      <c r="B43" s="2"/>
      <c r="C43" s="17" t="s">
        <v>86</v>
      </c>
      <c r="D43" s="26"/>
      <c r="E43" s="27">
        <v>118</v>
      </c>
      <c r="F43" s="29" t="s">
        <v>87</v>
      </c>
      <c r="G43" s="24">
        <f t="shared" si="3"/>
        <v>118</v>
      </c>
      <c r="H43" s="27">
        <v>118</v>
      </c>
      <c r="I43" s="27"/>
      <c r="J43" s="16" t="s">
        <v>315</v>
      </c>
      <c r="K43" s="24">
        <v>118</v>
      </c>
      <c r="L43" s="30">
        <f t="shared" si="4"/>
        <v>0</v>
      </c>
      <c r="M43" s="4"/>
      <c r="N43" s="4"/>
    </row>
    <row r="44" spans="1:14" ht="33" customHeight="1">
      <c r="A44" s="33" t="s">
        <v>71</v>
      </c>
      <c r="B44" s="2"/>
      <c r="C44" s="17" t="s">
        <v>77</v>
      </c>
      <c r="D44" s="26"/>
      <c r="E44" s="27">
        <v>10</v>
      </c>
      <c r="F44" s="29" t="s">
        <v>88</v>
      </c>
      <c r="G44" s="24">
        <f t="shared" si="3"/>
        <v>10</v>
      </c>
      <c r="H44" s="27">
        <v>10</v>
      </c>
      <c r="I44" s="27"/>
      <c r="J44" s="16" t="s">
        <v>154</v>
      </c>
      <c r="K44" s="24">
        <v>10</v>
      </c>
      <c r="L44" s="30">
        <f t="shared" si="4"/>
        <v>0</v>
      </c>
      <c r="M44" s="4"/>
      <c r="N44" s="4"/>
    </row>
    <row r="45" spans="1:14" ht="53.25" customHeight="1">
      <c r="A45" s="33" t="s">
        <v>71</v>
      </c>
      <c r="B45" s="2"/>
      <c r="C45" s="17" t="s">
        <v>89</v>
      </c>
      <c r="D45" s="26"/>
      <c r="E45" s="27">
        <v>6.4</v>
      </c>
      <c r="F45" s="29" t="s">
        <v>94</v>
      </c>
      <c r="G45" s="24">
        <f t="shared" si="3"/>
        <v>6.4</v>
      </c>
      <c r="H45" s="27">
        <v>6.4</v>
      </c>
      <c r="I45" s="27"/>
      <c r="J45" s="16" t="s">
        <v>94</v>
      </c>
      <c r="K45" s="24">
        <f>H45</f>
        <v>6.4</v>
      </c>
      <c r="L45" s="30">
        <f t="shared" si="4"/>
        <v>0</v>
      </c>
      <c r="M45" s="4"/>
      <c r="N45" s="4"/>
    </row>
    <row r="46" spans="1:14" ht="33" customHeight="1">
      <c r="A46" s="33" t="s">
        <v>71</v>
      </c>
      <c r="B46" s="2"/>
      <c r="C46" s="17" t="s">
        <v>90</v>
      </c>
      <c r="D46" s="26"/>
      <c r="E46" s="27">
        <v>67.7</v>
      </c>
      <c r="F46" s="29" t="s">
        <v>91</v>
      </c>
      <c r="G46" s="24">
        <f t="shared" si="3"/>
        <v>67.7</v>
      </c>
      <c r="H46" s="27">
        <v>67.7</v>
      </c>
      <c r="I46" s="27"/>
      <c r="J46" s="16" t="s">
        <v>91</v>
      </c>
      <c r="K46" s="24">
        <v>67.7</v>
      </c>
      <c r="L46" s="30">
        <f t="shared" si="4"/>
        <v>0</v>
      </c>
      <c r="M46" s="4"/>
      <c r="N46" s="4"/>
    </row>
    <row r="47" spans="1:14" ht="33" customHeight="1">
      <c r="A47" s="33" t="s">
        <v>71</v>
      </c>
      <c r="B47" s="2"/>
      <c r="C47" s="17" t="s">
        <v>92</v>
      </c>
      <c r="D47" s="26"/>
      <c r="E47" s="27">
        <v>140</v>
      </c>
      <c r="F47" s="29" t="s">
        <v>93</v>
      </c>
      <c r="G47" s="24">
        <f t="shared" si="3"/>
        <v>140</v>
      </c>
      <c r="H47" s="27">
        <v>140</v>
      </c>
      <c r="I47" s="27"/>
      <c r="J47" s="16" t="s">
        <v>93</v>
      </c>
      <c r="K47" s="24">
        <v>140</v>
      </c>
      <c r="L47" s="30">
        <f t="shared" si="4"/>
        <v>0</v>
      </c>
      <c r="M47" s="4"/>
      <c r="N47" s="4"/>
    </row>
    <row r="48" spans="1:14" ht="33" customHeight="1">
      <c r="A48" s="33" t="s">
        <v>71</v>
      </c>
      <c r="B48" s="2"/>
      <c r="C48" s="17" t="s">
        <v>95</v>
      </c>
      <c r="D48" s="26"/>
      <c r="E48" s="27">
        <v>94</v>
      </c>
      <c r="F48" s="29" t="s">
        <v>96</v>
      </c>
      <c r="G48" s="24">
        <f t="shared" si="3"/>
        <v>94</v>
      </c>
      <c r="H48" s="27">
        <v>94</v>
      </c>
      <c r="I48" s="27"/>
      <c r="J48" s="16" t="s">
        <v>316</v>
      </c>
      <c r="K48" s="24">
        <v>94</v>
      </c>
      <c r="L48" s="30">
        <f t="shared" si="4"/>
        <v>0</v>
      </c>
      <c r="M48" s="4"/>
      <c r="N48" s="4"/>
    </row>
    <row r="49" spans="1:14" ht="57" customHeight="1">
      <c r="A49" s="33" t="s">
        <v>71</v>
      </c>
      <c r="B49" s="2"/>
      <c r="C49" s="17" t="s">
        <v>97</v>
      </c>
      <c r="D49" s="26"/>
      <c r="E49" s="27">
        <v>9</v>
      </c>
      <c r="F49" s="29" t="s">
        <v>98</v>
      </c>
      <c r="G49" s="24">
        <f t="shared" si="3"/>
        <v>9</v>
      </c>
      <c r="H49" s="27">
        <v>9</v>
      </c>
      <c r="I49" s="27"/>
      <c r="J49" s="16" t="s">
        <v>98</v>
      </c>
      <c r="K49" s="24">
        <v>9</v>
      </c>
      <c r="L49" s="30">
        <f t="shared" si="4"/>
        <v>0</v>
      </c>
      <c r="M49" s="4"/>
      <c r="N49" s="4"/>
    </row>
    <row r="50" spans="1:14" ht="112.5" customHeight="1">
      <c r="A50" s="33" t="s">
        <v>71</v>
      </c>
      <c r="B50" s="2"/>
      <c r="C50" s="17" t="s">
        <v>92</v>
      </c>
      <c r="D50" s="26"/>
      <c r="E50" s="27">
        <v>2687.9</v>
      </c>
      <c r="F50" s="29" t="s">
        <v>317</v>
      </c>
      <c r="G50" s="24">
        <f>E50</f>
        <v>2687.9</v>
      </c>
      <c r="H50" s="27">
        <v>2687.9</v>
      </c>
      <c r="I50" s="27"/>
      <c r="J50" s="16" t="s">
        <v>317</v>
      </c>
      <c r="K50" s="24">
        <f>H50</f>
        <v>2687.9</v>
      </c>
      <c r="L50" s="30">
        <f>G50-K50</f>
        <v>0</v>
      </c>
      <c r="M50" s="4"/>
      <c r="N50" s="4"/>
    </row>
    <row r="51" spans="1:14" ht="63.75" customHeight="1">
      <c r="A51" s="33" t="s">
        <v>71</v>
      </c>
      <c r="B51" s="2"/>
      <c r="C51" s="17" t="s">
        <v>35</v>
      </c>
      <c r="D51" s="26"/>
      <c r="E51" s="27">
        <v>2154.84</v>
      </c>
      <c r="F51" s="29" t="s">
        <v>225</v>
      </c>
      <c r="G51" s="24">
        <f>E51</f>
        <v>2154.84</v>
      </c>
      <c r="H51" s="27">
        <v>2154.84</v>
      </c>
      <c r="I51" s="27"/>
      <c r="J51" s="16" t="s">
        <v>333</v>
      </c>
      <c r="K51" s="24">
        <v>2154.84</v>
      </c>
      <c r="L51" s="30">
        <f>G51-K51</f>
        <v>0</v>
      </c>
      <c r="M51" s="4"/>
      <c r="N51" s="4"/>
    </row>
    <row r="52" spans="1:14" ht="54" customHeight="1">
      <c r="A52" s="33" t="s">
        <v>71</v>
      </c>
      <c r="B52" s="2"/>
      <c r="C52" s="17" t="s">
        <v>99</v>
      </c>
      <c r="D52" s="26"/>
      <c r="E52" s="27">
        <v>13.01</v>
      </c>
      <c r="F52" s="29" t="s">
        <v>100</v>
      </c>
      <c r="G52" s="24">
        <f t="shared" si="3"/>
        <v>13.01</v>
      </c>
      <c r="H52" s="27">
        <v>13.01</v>
      </c>
      <c r="I52" s="27"/>
      <c r="J52" s="16" t="s">
        <v>100</v>
      </c>
      <c r="K52" s="24">
        <f>H52</f>
        <v>13.01</v>
      </c>
      <c r="L52" s="30">
        <f t="shared" si="4"/>
        <v>0</v>
      </c>
      <c r="M52" s="4"/>
      <c r="N52" s="4"/>
    </row>
    <row r="53" spans="1:14" ht="49.5" customHeight="1">
      <c r="A53" s="33" t="s">
        <v>71</v>
      </c>
      <c r="B53" s="2"/>
      <c r="C53" s="17" t="s">
        <v>35</v>
      </c>
      <c r="D53" s="26"/>
      <c r="E53" s="27">
        <v>67.7</v>
      </c>
      <c r="F53" s="29" t="s">
        <v>91</v>
      </c>
      <c r="G53" s="24">
        <f t="shared" si="3"/>
        <v>67.7</v>
      </c>
      <c r="H53" s="27">
        <v>67.7</v>
      </c>
      <c r="I53" s="27"/>
      <c r="J53" s="16" t="s">
        <v>318</v>
      </c>
      <c r="K53" s="24">
        <f t="shared" ref="K53:K87" si="5">H53</f>
        <v>67.7</v>
      </c>
      <c r="L53" s="30">
        <f t="shared" si="4"/>
        <v>0</v>
      </c>
      <c r="M53" s="4"/>
      <c r="N53" s="4"/>
    </row>
    <row r="54" spans="1:14" ht="33" customHeight="1">
      <c r="A54" s="33" t="s">
        <v>71</v>
      </c>
      <c r="B54" s="2"/>
      <c r="C54" s="17" t="s">
        <v>101</v>
      </c>
      <c r="D54" s="26"/>
      <c r="E54" s="27">
        <v>6.5</v>
      </c>
      <c r="F54" s="29" t="s">
        <v>102</v>
      </c>
      <c r="G54" s="24">
        <f t="shared" si="3"/>
        <v>6.5</v>
      </c>
      <c r="H54" s="27">
        <v>6.5</v>
      </c>
      <c r="I54" s="27"/>
      <c r="J54" s="16" t="s">
        <v>102</v>
      </c>
      <c r="K54" s="24">
        <f t="shared" si="5"/>
        <v>6.5</v>
      </c>
      <c r="L54" s="30">
        <f t="shared" si="4"/>
        <v>0</v>
      </c>
      <c r="M54" s="4"/>
      <c r="N54" s="4"/>
    </row>
    <row r="55" spans="1:14" ht="44.25" customHeight="1">
      <c r="A55" s="33" t="s">
        <v>71</v>
      </c>
      <c r="B55" s="2"/>
      <c r="C55" s="17" t="s">
        <v>35</v>
      </c>
      <c r="D55" s="26"/>
      <c r="E55" s="27">
        <v>4.5</v>
      </c>
      <c r="F55" s="29" t="s">
        <v>103</v>
      </c>
      <c r="G55" s="24">
        <f t="shared" si="3"/>
        <v>4.5</v>
      </c>
      <c r="H55" s="27"/>
      <c r="I55" s="27"/>
      <c r="J55" s="16"/>
      <c r="K55" s="24">
        <f t="shared" si="5"/>
        <v>0</v>
      </c>
      <c r="L55" s="30">
        <f t="shared" si="4"/>
        <v>4.5</v>
      </c>
      <c r="M55" s="4"/>
      <c r="N55" s="4"/>
    </row>
    <row r="56" spans="1:14" ht="33" customHeight="1">
      <c r="A56" s="33" t="s">
        <v>71</v>
      </c>
      <c r="B56" s="2"/>
      <c r="C56" s="17" t="s">
        <v>89</v>
      </c>
      <c r="D56" s="26"/>
      <c r="E56" s="27">
        <v>2.7</v>
      </c>
      <c r="F56" s="29" t="s">
        <v>104</v>
      </c>
      <c r="G56" s="24">
        <f t="shared" si="3"/>
        <v>2.7</v>
      </c>
      <c r="H56" s="27">
        <v>2.7</v>
      </c>
      <c r="I56" s="27"/>
      <c r="J56" s="16" t="s">
        <v>104</v>
      </c>
      <c r="K56" s="24">
        <f t="shared" si="5"/>
        <v>2.7</v>
      </c>
      <c r="L56" s="30">
        <f t="shared" si="4"/>
        <v>0</v>
      </c>
      <c r="M56" s="4"/>
      <c r="N56" s="4"/>
    </row>
    <row r="57" spans="1:14" ht="51" customHeight="1">
      <c r="A57" s="33" t="s">
        <v>71</v>
      </c>
      <c r="B57" s="2"/>
      <c r="C57" s="17" t="s">
        <v>105</v>
      </c>
      <c r="D57" s="26"/>
      <c r="E57" s="27">
        <v>2.4</v>
      </c>
      <c r="F57" s="29" t="s">
        <v>106</v>
      </c>
      <c r="G57" s="24">
        <f t="shared" si="3"/>
        <v>2.4</v>
      </c>
      <c r="H57" s="27">
        <v>2.4</v>
      </c>
      <c r="I57" s="27"/>
      <c r="J57" s="16" t="s">
        <v>149</v>
      </c>
      <c r="K57" s="24">
        <f t="shared" si="5"/>
        <v>2.4</v>
      </c>
      <c r="L57" s="30">
        <f t="shared" si="4"/>
        <v>0</v>
      </c>
      <c r="M57" s="4"/>
      <c r="N57" s="4"/>
    </row>
    <row r="58" spans="1:14" ht="54" customHeight="1">
      <c r="A58" s="33" t="s">
        <v>71</v>
      </c>
      <c r="B58" s="2"/>
      <c r="C58" s="17" t="s">
        <v>35</v>
      </c>
      <c r="D58" s="26"/>
      <c r="E58" s="27">
        <v>749.6</v>
      </c>
      <c r="F58" s="29" t="s">
        <v>125</v>
      </c>
      <c r="G58" s="24">
        <f t="shared" si="3"/>
        <v>749.6</v>
      </c>
      <c r="H58" s="27">
        <v>749.6</v>
      </c>
      <c r="I58" s="27"/>
      <c r="J58" s="16" t="s">
        <v>319</v>
      </c>
      <c r="K58" s="24">
        <f t="shared" si="5"/>
        <v>749.6</v>
      </c>
      <c r="L58" s="30">
        <f t="shared" si="4"/>
        <v>0</v>
      </c>
      <c r="M58" s="4"/>
      <c r="N58" s="4"/>
    </row>
    <row r="59" spans="1:14" ht="33" customHeight="1">
      <c r="A59" s="33" t="s">
        <v>71</v>
      </c>
      <c r="B59" s="2"/>
      <c r="C59" s="17" t="s">
        <v>21</v>
      </c>
      <c r="D59" s="26"/>
      <c r="E59" s="27">
        <v>37</v>
      </c>
      <c r="F59" s="29" t="s">
        <v>153</v>
      </c>
      <c r="G59" s="24">
        <f>E59</f>
        <v>37</v>
      </c>
      <c r="H59" s="27">
        <v>37</v>
      </c>
      <c r="I59" s="27"/>
      <c r="J59" s="16" t="s">
        <v>153</v>
      </c>
      <c r="K59" s="24">
        <f>H59</f>
        <v>37</v>
      </c>
      <c r="L59" s="30">
        <f t="shared" si="4"/>
        <v>0</v>
      </c>
      <c r="M59" s="4"/>
      <c r="N59" s="4"/>
    </row>
    <row r="60" spans="1:14" ht="53.25" customHeight="1">
      <c r="A60" s="33" t="s">
        <v>71</v>
      </c>
      <c r="B60" s="2"/>
      <c r="C60" s="17" t="s">
        <v>35</v>
      </c>
      <c r="D60" s="26"/>
      <c r="E60" s="27">
        <v>50.5</v>
      </c>
      <c r="F60" s="29" t="s">
        <v>124</v>
      </c>
      <c r="G60" s="24">
        <f t="shared" si="3"/>
        <v>50.5</v>
      </c>
      <c r="H60" s="27">
        <v>19.7</v>
      </c>
      <c r="I60" s="27"/>
      <c r="J60" s="16" t="s">
        <v>320</v>
      </c>
      <c r="K60" s="24">
        <f t="shared" si="5"/>
        <v>19.7</v>
      </c>
      <c r="L60" s="30">
        <f t="shared" si="4"/>
        <v>30.8</v>
      </c>
      <c r="M60" s="4"/>
      <c r="N60" s="4"/>
    </row>
    <row r="61" spans="1:14" ht="33" customHeight="1">
      <c r="A61" s="33" t="s">
        <v>71</v>
      </c>
      <c r="B61" s="2"/>
      <c r="C61" s="17" t="s">
        <v>107</v>
      </c>
      <c r="D61" s="26"/>
      <c r="E61" s="27">
        <v>129.1</v>
      </c>
      <c r="F61" s="29" t="s">
        <v>108</v>
      </c>
      <c r="G61" s="24">
        <f t="shared" si="3"/>
        <v>129.1</v>
      </c>
      <c r="H61" s="27">
        <v>129.1</v>
      </c>
      <c r="I61" s="27"/>
      <c r="J61" s="16" t="s">
        <v>108</v>
      </c>
      <c r="K61" s="24">
        <f t="shared" si="5"/>
        <v>129.1</v>
      </c>
      <c r="L61" s="30">
        <f t="shared" si="4"/>
        <v>0</v>
      </c>
      <c r="M61" s="4"/>
      <c r="N61" s="4"/>
    </row>
    <row r="62" spans="1:14" ht="41.25" customHeight="1">
      <c r="A62" s="33" t="s">
        <v>71</v>
      </c>
      <c r="B62" s="2"/>
      <c r="C62" s="17" t="s">
        <v>35</v>
      </c>
      <c r="D62" s="26"/>
      <c r="E62" s="27">
        <v>46.1</v>
      </c>
      <c r="F62" s="29" t="s">
        <v>109</v>
      </c>
      <c r="G62" s="24">
        <f t="shared" si="3"/>
        <v>46.1</v>
      </c>
      <c r="H62" s="27">
        <v>46.1</v>
      </c>
      <c r="I62" s="27"/>
      <c r="J62" s="16" t="s">
        <v>109</v>
      </c>
      <c r="K62" s="24">
        <f t="shared" si="5"/>
        <v>46.1</v>
      </c>
      <c r="L62" s="30">
        <f t="shared" si="4"/>
        <v>0</v>
      </c>
      <c r="M62" s="4"/>
      <c r="N62" s="4"/>
    </row>
    <row r="63" spans="1:14" ht="33" customHeight="1">
      <c r="A63" s="33" t="s">
        <v>71</v>
      </c>
      <c r="B63" s="2"/>
      <c r="C63" s="17" t="s">
        <v>110</v>
      </c>
      <c r="D63" s="26"/>
      <c r="E63" s="27">
        <v>2.2999999999999998</v>
      </c>
      <c r="F63" s="29" t="s">
        <v>142</v>
      </c>
      <c r="G63" s="24">
        <f>E63</f>
        <v>2.2999999999999998</v>
      </c>
      <c r="H63" s="27">
        <f>E63</f>
        <v>2.2999999999999998</v>
      </c>
      <c r="I63" s="27"/>
      <c r="J63" s="16" t="s">
        <v>142</v>
      </c>
      <c r="K63" s="24">
        <f t="shared" si="5"/>
        <v>2.2999999999999998</v>
      </c>
      <c r="L63" s="30">
        <f t="shared" si="4"/>
        <v>0</v>
      </c>
      <c r="M63" s="4"/>
      <c r="N63" s="4"/>
    </row>
    <row r="64" spans="1:14" ht="51" customHeight="1">
      <c r="A64" s="33" t="s">
        <v>71</v>
      </c>
      <c r="B64" s="2"/>
      <c r="C64" s="17" t="s">
        <v>111</v>
      </c>
      <c r="D64" s="26"/>
      <c r="E64" s="27">
        <v>450</v>
      </c>
      <c r="F64" s="29" t="s">
        <v>224</v>
      </c>
      <c r="G64" s="24">
        <f t="shared" si="3"/>
        <v>450</v>
      </c>
      <c r="H64" s="27">
        <v>450</v>
      </c>
      <c r="I64" s="27"/>
      <c r="J64" s="16" t="s">
        <v>224</v>
      </c>
      <c r="K64" s="24">
        <f t="shared" si="5"/>
        <v>450</v>
      </c>
      <c r="L64" s="30">
        <f t="shared" si="4"/>
        <v>0</v>
      </c>
      <c r="M64" s="4"/>
      <c r="N64" s="4"/>
    </row>
    <row r="65" spans="1:14" ht="51" customHeight="1">
      <c r="A65" s="33" t="s">
        <v>71</v>
      </c>
      <c r="B65" s="2"/>
      <c r="C65" s="17" t="s">
        <v>112</v>
      </c>
      <c r="D65" s="26"/>
      <c r="E65" s="27">
        <v>10.3</v>
      </c>
      <c r="F65" s="29" t="s">
        <v>113</v>
      </c>
      <c r="G65" s="24">
        <f t="shared" si="3"/>
        <v>10.3</v>
      </c>
      <c r="H65" s="27">
        <v>10.3</v>
      </c>
      <c r="I65" s="27"/>
      <c r="J65" s="16" t="s">
        <v>113</v>
      </c>
      <c r="K65" s="24">
        <f t="shared" si="5"/>
        <v>10.3</v>
      </c>
      <c r="L65" s="30">
        <f t="shared" si="4"/>
        <v>0</v>
      </c>
      <c r="M65" s="4"/>
      <c r="N65" s="4"/>
    </row>
    <row r="66" spans="1:14" ht="51" customHeight="1">
      <c r="A66" s="33" t="s">
        <v>71</v>
      </c>
      <c r="B66" s="2"/>
      <c r="C66" s="17" t="s">
        <v>35</v>
      </c>
      <c r="D66" s="26"/>
      <c r="E66" s="27">
        <v>43.5</v>
      </c>
      <c r="F66" s="29" t="s">
        <v>114</v>
      </c>
      <c r="G66" s="24">
        <f t="shared" si="3"/>
        <v>43.5</v>
      </c>
      <c r="H66" s="27">
        <v>43.5</v>
      </c>
      <c r="I66" s="27"/>
      <c r="J66" s="16" t="s">
        <v>114</v>
      </c>
      <c r="K66" s="24">
        <f t="shared" si="5"/>
        <v>43.5</v>
      </c>
      <c r="L66" s="30">
        <f t="shared" si="4"/>
        <v>0</v>
      </c>
      <c r="M66" s="4"/>
      <c r="N66" s="4"/>
    </row>
    <row r="67" spans="1:14" ht="51" customHeight="1">
      <c r="A67" s="33" t="s">
        <v>71</v>
      </c>
      <c r="B67" s="2"/>
      <c r="C67" s="17" t="s">
        <v>115</v>
      </c>
      <c r="D67" s="26"/>
      <c r="E67" s="27">
        <v>3.1</v>
      </c>
      <c r="F67" s="29" t="s">
        <v>116</v>
      </c>
      <c r="G67" s="24">
        <f t="shared" si="3"/>
        <v>3.1</v>
      </c>
      <c r="H67" s="27">
        <v>3.1</v>
      </c>
      <c r="I67" s="27"/>
      <c r="J67" s="16" t="s">
        <v>116</v>
      </c>
      <c r="K67" s="24">
        <f t="shared" si="5"/>
        <v>3.1</v>
      </c>
      <c r="L67" s="30">
        <f t="shared" si="4"/>
        <v>0</v>
      </c>
      <c r="M67" s="4"/>
      <c r="N67" s="4"/>
    </row>
    <row r="68" spans="1:14" ht="51" customHeight="1">
      <c r="A68" s="33" t="s">
        <v>71</v>
      </c>
      <c r="B68" s="2"/>
      <c r="C68" s="17" t="s">
        <v>117</v>
      </c>
      <c r="D68" s="26"/>
      <c r="E68" s="27">
        <v>39.299999999999997</v>
      </c>
      <c r="F68" s="29" t="s">
        <v>118</v>
      </c>
      <c r="G68" s="24">
        <f t="shared" si="3"/>
        <v>39.299999999999997</v>
      </c>
      <c r="H68" s="27">
        <v>39.299999999999997</v>
      </c>
      <c r="I68" s="27"/>
      <c r="J68" s="16" t="s">
        <v>151</v>
      </c>
      <c r="K68" s="24">
        <f t="shared" si="5"/>
        <v>39.299999999999997</v>
      </c>
      <c r="L68" s="30">
        <f t="shared" si="4"/>
        <v>0</v>
      </c>
      <c r="M68" s="4"/>
      <c r="N68" s="4"/>
    </row>
    <row r="69" spans="1:14" ht="51" customHeight="1">
      <c r="A69" s="33" t="s">
        <v>71</v>
      </c>
      <c r="B69" s="2"/>
      <c r="C69" s="17" t="s">
        <v>110</v>
      </c>
      <c r="D69" s="26"/>
      <c r="E69" s="27">
        <v>8.6999999999999993</v>
      </c>
      <c r="F69" s="29" t="s">
        <v>159</v>
      </c>
      <c r="G69" s="24">
        <f t="shared" si="3"/>
        <v>8.6999999999999993</v>
      </c>
      <c r="H69" s="27">
        <v>8.6999999999999993</v>
      </c>
      <c r="I69" s="27"/>
      <c r="J69" s="16" t="s">
        <v>119</v>
      </c>
      <c r="K69" s="24">
        <f t="shared" si="5"/>
        <v>8.6999999999999993</v>
      </c>
      <c r="L69" s="30">
        <f t="shared" si="4"/>
        <v>0</v>
      </c>
      <c r="M69" s="4"/>
      <c r="N69" s="4"/>
    </row>
    <row r="70" spans="1:14" ht="51" customHeight="1">
      <c r="A70" s="33" t="s">
        <v>71</v>
      </c>
      <c r="B70" s="2"/>
      <c r="C70" s="17" t="s">
        <v>35</v>
      </c>
      <c r="D70" s="26"/>
      <c r="E70" s="27">
        <v>16.8</v>
      </c>
      <c r="F70" s="29" t="s">
        <v>120</v>
      </c>
      <c r="G70" s="24">
        <f t="shared" si="3"/>
        <v>16.8</v>
      </c>
      <c r="H70" s="27">
        <v>16.8</v>
      </c>
      <c r="I70" s="27"/>
      <c r="J70" s="16" t="s">
        <v>120</v>
      </c>
      <c r="K70" s="24">
        <f>H70</f>
        <v>16.8</v>
      </c>
      <c r="L70" s="30">
        <f t="shared" si="4"/>
        <v>0</v>
      </c>
      <c r="M70" s="4"/>
      <c r="N70" s="4"/>
    </row>
    <row r="71" spans="1:14" ht="51" customHeight="1">
      <c r="A71" s="33" t="s">
        <v>71</v>
      </c>
      <c r="B71" s="2"/>
      <c r="C71" s="17" t="s">
        <v>110</v>
      </c>
      <c r="D71" s="26"/>
      <c r="E71" s="27">
        <v>5</v>
      </c>
      <c r="F71" s="29" t="s">
        <v>121</v>
      </c>
      <c r="G71" s="24">
        <f t="shared" si="3"/>
        <v>5</v>
      </c>
      <c r="H71" s="27">
        <v>5</v>
      </c>
      <c r="I71" s="27"/>
      <c r="J71" s="16" t="s">
        <v>121</v>
      </c>
      <c r="K71" s="24">
        <f t="shared" si="5"/>
        <v>5</v>
      </c>
      <c r="L71" s="30">
        <f t="shared" si="4"/>
        <v>0</v>
      </c>
      <c r="M71" s="4"/>
      <c r="N71" s="4"/>
    </row>
    <row r="72" spans="1:14" ht="39" customHeight="1">
      <c r="A72" s="33" t="s">
        <v>71</v>
      </c>
      <c r="B72" s="2"/>
      <c r="C72" s="17" t="s">
        <v>35</v>
      </c>
      <c r="D72" s="26"/>
      <c r="E72" s="27">
        <v>138.4</v>
      </c>
      <c r="F72" s="29" t="s">
        <v>126</v>
      </c>
      <c r="G72" s="24">
        <f>E72</f>
        <v>138.4</v>
      </c>
      <c r="H72" s="27">
        <v>138.4</v>
      </c>
      <c r="I72" s="27"/>
      <c r="J72" s="16" t="s">
        <v>218</v>
      </c>
      <c r="K72" s="24">
        <f t="shared" si="5"/>
        <v>138.4</v>
      </c>
      <c r="L72" s="30">
        <f t="shared" si="4"/>
        <v>0</v>
      </c>
      <c r="M72" s="4"/>
      <c r="N72" s="4"/>
    </row>
    <row r="73" spans="1:14" ht="39" customHeight="1">
      <c r="A73" s="33" t="s">
        <v>71</v>
      </c>
      <c r="B73" s="2"/>
      <c r="C73" s="17" t="s">
        <v>158</v>
      </c>
      <c r="D73" s="26"/>
      <c r="E73" s="27">
        <v>692.5</v>
      </c>
      <c r="F73" s="29" t="s">
        <v>157</v>
      </c>
      <c r="G73" s="24">
        <f>E73</f>
        <v>692.5</v>
      </c>
      <c r="H73" s="27">
        <v>390.5</v>
      </c>
      <c r="I73" s="27"/>
      <c r="J73" s="16" t="s">
        <v>331</v>
      </c>
      <c r="K73" s="24">
        <f t="shared" si="5"/>
        <v>390.5</v>
      </c>
      <c r="L73" s="30">
        <f t="shared" si="4"/>
        <v>302</v>
      </c>
      <c r="M73" s="4"/>
      <c r="N73" s="4"/>
    </row>
    <row r="74" spans="1:14" ht="33" customHeight="1">
      <c r="A74" s="33" t="s">
        <v>71</v>
      </c>
      <c r="B74" s="2"/>
      <c r="C74" s="17" t="s">
        <v>122</v>
      </c>
      <c r="D74" s="26"/>
      <c r="E74" s="27">
        <v>78.2</v>
      </c>
      <c r="F74" s="29" t="s">
        <v>123</v>
      </c>
      <c r="G74" s="24">
        <f t="shared" si="3"/>
        <v>78.2</v>
      </c>
      <c r="H74" s="27">
        <v>78.2</v>
      </c>
      <c r="I74" s="27"/>
      <c r="J74" s="16" t="s">
        <v>123</v>
      </c>
      <c r="K74" s="24">
        <f t="shared" si="5"/>
        <v>78.2</v>
      </c>
      <c r="L74" s="30">
        <f t="shared" si="4"/>
        <v>0</v>
      </c>
      <c r="M74" s="4"/>
      <c r="N74" s="4"/>
    </row>
    <row r="75" spans="1:14" ht="37.5" customHeight="1">
      <c r="A75" s="51" t="s">
        <v>71</v>
      </c>
      <c r="B75" s="52"/>
      <c r="C75" s="53" t="s">
        <v>35</v>
      </c>
      <c r="D75" s="54"/>
      <c r="E75" s="31">
        <v>87.8</v>
      </c>
      <c r="F75" s="55" t="s">
        <v>156</v>
      </c>
      <c r="G75" s="56">
        <f>E75</f>
        <v>87.8</v>
      </c>
      <c r="H75" s="27">
        <v>87.8</v>
      </c>
      <c r="I75" s="27"/>
      <c r="J75" s="16" t="s">
        <v>321</v>
      </c>
      <c r="K75" s="24">
        <f t="shared" si="5"/>
        <v>87.8</v>
      </c>
      <c r="L75" s="30">
        <f t="shared" si="4"/>
        <v>0</v>
      </c>
      <c r="M75" s="4"/>
      <c r="N75" s="4"/>
    </row>
    <row r="76" spans="1:14" ht="33" customHeight="1">
      <c r="A76" s="33" t="s">
        <v>71</v>
      </c>
      <c r="B76" s="2"/>
      <c r="C76" s="17" t="s">
        <v>127</v>
      </c>
      <c r="D76" s="26"/>
      <c r="E76" s="27">
        <v>0.09</v>
      </c>
      <c r="F76" s="29" t="s">
        <v>128</v>
      </c>
      <c r="G76" s="24">
        <f t="shared" si="3"/>
        <v>0.09</v>
      </c>
      <c r="H76" s="27">
        <v>0.09</v>
      </c>
      <c r="I76" s="27"/>
      <c r="J76" s="16" t="s">
        <v>128</v>
      </c>
      <c r="K76" s="24">
        <f t="shared" si="5"/>
        <v>0.09</v>
      </c>
      <c r="L76" s="30">
        <f t="shared" si="4"/>
        <v>0</v>
      </c>
      <c r="M76" s="4"/>
      <c r="N76" s="4"/>
    </row>
    <row r="77" spans="1:14" ht="64.5" customHeight="1">
      <c r="A77" s="33" t="s">
        <v>71</v>
      </c>
      <c r="B77" s="2"/>
      <c r="C77" s="17" t="s">
        <v>129</v>
      </c>
      <c r="D77" s="26"/>
      <c r="E77" s="27">
        <v>243.7</v>
      </c>
      <c r="F77" s="29" t="s">
        <v>130</v>
      </c>
      <c r="G77" s="24">
        <f t="shared" si="3"/>
        <v>243.7</v>
      </c>
      <c r="H77" s="27"/>
      <c r="I77" s="27"/>
      <c r="J77" s="16"/>
      <c r="K77" s="24">
        <f t="shared" si="5"/>
        <v>0</v>
      </c>
      <c r="L77" s="30">
        <f t="shared" si="4"/>
        <v>243.7</v>
      </c>
      <c r="M77" s="4"/>
      <c r="N77" s="4"/>
    </row>
    <row r="78" spans="1:14" ht="33" customHeight="1">
      <c r="A78" s="33" t="s">
        <v>71</v>
      </c>
      <c r="B78" s="2"/>
      <c r="C78" s="17" t="s">
        <v>131</v>
      </c>
      <c r="D78" s="26"/>
      <c r="E78" s="27">
        <v>90</v>
      </c>
      <c r="F78" s="29" t="s">
        <v>132</v>
      </c>
      <c r="G78" s="24">
        <f t="shared" si="3"/>
        <v>90</v>
      </c>
      <c r="H78" s="27">
        <v>30</v>
      </c>
      <c r="I78" s="27"/>
      <c r="J78" s="16" t="s">
        <v>150</v>
      </c>
      <c r="K78" s="24">
        <f t="shared" si="5"/>
        <v>30</v>
      </c>
      <c r="L78" s="30">
        <f t="shared" si="4"/>
        <v>60</v>
      </c>
      <c r="M78" s="4"/>
      <c r="N78" s="4"/>
    </row>
    <row r="79" spans="1:14" ht="44.25" customHeight="1">
      <c r="A79" s="33" t="s">
        <v>71</v>
      </c>
      <c r="B79" s="2"/>
      <c r="C79" s="17" t="s">
        <v>35</v>
      </c>
      <c r="D79" s="26"/>
      <c r="E79" s="27">
        <v>0.8</v>
      </c>
      <c r="F79" s="29" t="s">
        <v>133</v>
      </c>
      <c r="G79" s="24">
        <f t="shared" si="3"/>
        <v>0.8</v>
      </c>
      <c r="H79" s="27">
        <v>0.8</v>
      </c>
      <c r="I79" s="27"/>
      <c r="J79" s="16" t="s">
        <v>133</v>
      </c>
      <c r="K79" s="24">
        <f t="shared" si="5"/>
        <v>0.8</v>
      </c>
      <c r="L79" s="30">
        <f t="shared" si="4"/>
        <v>0</v>
      </c>
      <c r="M79" s="4"/>
      <c r="N79" s="4"/>
    </row>
    <row r="80" spans="1:14" ht="33" customHeight="1">
      <c r="A80" s="33" t="s">
        <v>71</v>
      </c>
      <c r="B80" s="2"/>
      <c r="C80" s="17" t="s">
        <v>134</v>
      </c>
      <c r="D80" s="26"/>
      <c r="E80" s="27">
        <v>8.5</v>
      </c>
      <c r="F80" s="29" t="s">
        <v>135</v>
      </c>
      <c r="G80" s="24">
        <f t="shared" si="3"/>
        <v>8.5</v>
      </c>
      <c r="H80" s="27">
        <v>8.5</v>
      </c>
      <c r="I80" s="27"/>
      <c r="J80" s="16" t="s">
        <v>135</v>
      </c>
      <c r="K80" s="24">
        <f t="shared" si="5"/>
        <v>8.5</v>
      </c>
      <c r="L80" s="30">
        <f t="shared" si="4"/>
        <v>0</v>
      </c>
      <c r="M80" s="4"/>
      <c r="N80" s="4"/>
    </row>
    <row r="81" spans="1:14" ht="33" customHeight="1">
      <c r="A81" s="33" t="s">
        <v>71</v>
      </c>
      <c r="B81" s="2"/>
      <c r="C81" s="17" t="s">
        <v>136</v>
      </c>
      <c r="D81" s="26"/>
      <c r="E81" s="27">
        <v>24.3</v>
      </c>
      <c r="F81" s="29" t="s">
        <v>137</v>
      </c>
      <c r="G81" s="24">
        <f t="shared" si="3"/>
        <v>24.3</v>
      </c>
      <c r="H81" s="27">
        <v>24.3</v>
      </c>
      <c r="I81" s="27"/>
      <c r="J81" s="16" t="s">
        <v>137</v>
      </c>
      <c r="K81" s="24">
        <f t="shared" si="5"/>
        <v>24.3</v>
      </c>
      <c r="L81" s="30">
        <f t="shared" si="4"/>
        <v>0</v>
      </c>
      <c r="M81" s="4"/>
      <c r="N81" s="4"/>
    </row>
    <row r="82" spans="1:14" ht="44.25" customHeight="1">
      <c r="A82" s="33" t="s">
        <v>71</v>
      </c>
      <c r="B82" s="2"/>
      <c r="C82" s="17" t="s">
        <v>35</v>
      </c>
      <c r="D82" s="26"/>
      <c r="E82" s="27">
        <v>5.0999999999999996</v>
      </c>
      <c r="F82" s="29" t="s">
        <v>138</v>
      </c>
      <c r="G82" s="24">
        <f t="shared" si="3"/>
        <v>5.0999999999999996</v>
      </c>
      <c r="H82" s="27">
        <v>5.0999999999999996</v>
      </c>
      <c r="I82" s="27"/>
      <c r="J82" s="16" t="s">
        <v>138</v>
      </c>
      <c r="K82" s="24">
        <f t="shared" si="5"/>
        <v>5.0999999999999996</v>
      </c>
      <c r="L82" s="30">
        <f t="shared" si="4"/>
        <v>0</v>
      </c>
      <c r="M82" s="4"/>
      <c r="N82" s="4"/>
    </row>
    <row r="83" spans="1:14" s="47" customFormat="1" ht="44.25" customHeight="1">
      <c r="A83" s="48" t="s">
        <v>71</v>
      </c>
      <c r="B83" s="40"/>
      <c r="C83" s="41" t="s">
        <v>139</v>
      </c>
      <c r="D83" s="42"/>
      <c r="E83" s="30">
        <v>10.6</v>
      </c>
      <c r="F83" s="43" t="s">
        <v>140</v>
      </c>
      <c r="G83" s="44">
        <f t="shared" si="3"/>
        <v>10.6</v>
      </c>
      <c r="H83" s="30">
        <v>10.6</v>
      </c>
      <c r="I83" s="30"/>
      <c r="J83" s="45" t="s">
        <v>140</v>
      </c>
      <c r="K83" s="44">
        <f t="shared" si="5"/>
        <v>10.6</v>
      </c>
      <c r="L83" s="30">
        <f t="shared" si="4"/>
        <v>0</v>
      </c>
      <c r="M83" s="46"/>
      <c r="N83" s="46"/>
    </row>
    <row r="84" spans="1:14" ht="44.25" customHeight="1">
      <c r="A84" s="33" t="s">
        <v>71</v>
      </c>
      <c r="B84" s="2"/>
      <c r="C84" s="17" t="s">
        <v>110</v>
      </c>
      <c r="D84" s="26"/>
      <c r="E84" s="27">
        <v>23.9</v>
      </c>
      <c r="F84" s="29" t="s">
        <v>141</v>
      </c>
      <c r="G84" s="24">
        <f t="shared" si="3"/>
        <v>23.9</v>
      </c>
      <c r="H84" s="27">
        <v>23.9</v>
      </c>
      <c r="I84" s="27"/>
      <c r="J84" s="16" t="s">
        <v>322</v>
      </c>
      <c r="K84" s="24">
        <f t="shared" si="5"/>
        <v>23.9</v>
      </c>
      <c r="L84" s="30">
        <f t="shared" si="4"/>
        <v>0</v>
      </c>
      <c r="M84" s="4"/>
      <c r="N84" s="4"/>
    </row>
    <row r="85" spans="1:14" ht="44.25" customHeight="1">
      <c r="A85" s="33" t="s">
        <v>71</v>
      </c>
      <c r="B85" s="2"/>
      <c r="C85" s="17" t="s">
        <v>35</v>
      </c>
      <c r="D85" s="26"/>
      <c r="E85" s="27">
        <v>308.2</v>
      </c>
      <c r="F85" s="29" t="s">
        <v>152</v>
      </c>
      <c r="G85" s="24">
        <f t="shared" si="3"/>
        <v>308.2</v>
      </c>
      <c r="H85" s="27">
        <v>21.9</v>
      </c>
      <c r="I85" s="27"/>
      <c r="J85" s="16" t="s">
        <v>323</v>
      </c>
      <c r="K85" s="24">
        <f t="shared" si="5"/>
        <v>21.9</v>
      </c>
      <c r="L85" s="30">
        <f t="shared" si="4"/>
        <v>286.3</v>
      </c>
      <c r="M85" s="4"/>
      <c r="N85" s="4"/>
    </row>
    <row r="86" spans="1:14" ht="44.25" customHeight="1">
      <c r="A86" s="33" t="s">
        <v>71</v>
      </c>
      <c r="B86" s="2"/>
      <c r="C86" s="17" t="s">
        <v>111</v>
      </c>
      <c r="D86" s="26"/>
      <c r="E86" s="27">
        <v>460.9</v>
      </c>
      <c r="F86" s="29" t="s">
        <v>143</v>
      </c>
      <c r="G86" s="24">
        <f t="shared" si="3"/>
        <v>460.9</v>
      </c>
      <c r="H86" s="27">
        <v>98</v>
      </c>
      <c r="I86" s="27"/>
      <c r="J86" s="16" t="s">
        <v>324</v>
      </c>
      <c r="K86" s="24">
        <f t="shared" si="5"/>
        <v>98</v>
      </c>
      <c r="L86" s="30">
        <f t="shared" si="4"/>
        <v>362.9</v>
      </c>
      <c r="M86" s="4"/>
      <c r="N86" s="4"/>
    </row>
    <row r="87" spans="1:14" ht="44.25" customHeight="1">
      <c r="A87" s="33" t="s">
        <v>71</v>
      </c>
      <c r="B87" s="2"/>
      <c r="C87" s="17" t="s">
        <v>35</v>
      </c>
      <c r="D87" s="26"/>
      <c r="E87" s="27">
        <v>19.2</v>
      </c>
      <c r="F87" s="29" t="s">
        <v>144</v>
      </c>
      <c r="G87" s="24">
        <f t="shared" si="3"/>
        <v>19.2</v>
      </c>
      <c r="H87" s="27">
        <v>19.2</v>
      </c>
      <c r="I87" s="27"/>
      <c r="J87" s="16" t="s">
        <v>144</v>
      </c>
      <c r="K87" s="24">
        <f t="shared" si="5"/>
        <v>19.2</v>
      </c>
      <c r="L87" s="30">
        <f t="shared" si="4"/>
        <v>0</v>
      </c>
      <c r="M87" s="4"/>
      <c r="N87" s="4"/>
    </row>
    <row r="88" spans="1:14" ht="44.25" customHeight="1">
      <c r="A88" s="33" t="s">
        <v>71</v>
      </c>
      <c r="B88" s="2"/>
      <c r="C88" s="17" t="s">
        <v>145</v>
      </c>
      <c r="D88" s="26">
        <v>307.7</v>
      </c>
      <c r="E88" s="27"/>
      <c r="F88" s="29" t="s">
        <v>212</v>
      </c>
      <c r="G88" s="24">
        <v>307.7</v>
      </c>
      <c r="H88" s="29"/>
      <c r="I88" s="27">
        <v>307.7</v>
      </c>
      <c r="J88" s="16" t="s">
        <v>146</v>
      </c>
      <c r="K88" s="24">
        <f>I88</f>
        <v>307.7</v>
      </c>
      <c r="L88" s="30">
        <f>G88-I88</f>
        <v>0</v>
      </c>
      <c r="M88" s="4"/>
      <c r="N88" s="4"/>
    </row>
    <row r="89" spans="1:14" ht="33" customHeight="1">
      <c r="A89" s="33" t="s">
        <v>155</v>
      </c>
      <c r="B89" s="34"/>
      <c r="C89" s="17"/>
      <c r="D89" s="49">
        <f>D88</f>
        <v>307.7</v>
      </c>
      <c r="E89" s="35">
        <f>SUM(E34:E87)</f>
        <v>9795.1400000000031</v>
      </c>
      <c r="F89" s="36"/>
      <c r="G89" s="37">
        <f>SUM(G34:G88)</f>
        <v>10102.840000000004</v>
      </c>
      <c r="H89" s="36">
        <f>SUM(H35:H88)</f>
        <v>8406.0400000000009</v>
      </c>
      <c r="I89" s="35">
        <f>SUM(I36:I88)</f>
        <v>307.7</v>
      </c>
      <c r="J89" s="38"/>
      <c r="K89" s="37">
        <f>H89+I89</f>
        <v>8713.7400000000016</v>
      </c>
      <c r="L89" s="50">
        <f>G89-K89</f>
        <v>1389.1000000000022</v>
      </c>
      <c r="M89" s="4"/>
      <c r="N89" s="4"/>
    </row>
    <row r="90" spans="1:14" ht="33" customHeight="1">
      <c r="A90" s="33" t="s">
        <v>161</v>
      </c>
      <c r="B90" s="34"/>
      <c r="C90" s="17" t="s">
        <v>21</v>
      </c>
      <c r="D90" s="26"/>
      <c r="E90" s="27"/>
      <c r="F90" s="29"/>
      <c r="G90" s="24"/>
      <c r="H90" s="27">
        <v>24.5</v>
      </c>
      <c r="I90" s="27"/>
      <c r="J90" s="16" t="s">
        <v>221</v>
      </c>
      <c r="K90" s="24">
        <f>H90</f>
        <v>24.5</v>
      </c>
      <c r="L90" s="30">
        <f>H90-K90</f>
        <v>0</v>
      </c>
      <c r="M90" s="4"/>
      <c r="N90" s="4"/>
    </row>
    <row r="91" spans="1:14" ht="33" customHeight="1">
      <c r="A91" s="33" t="s">
        <v>161</v>
      </c>
      <c r="B91" s="34"/>
      <c r="C91" s="17" t="s">
        <v>145</v>
      </c>
      <c r="D91" s="26">
        <v>76.599999999999994</v>
      </c>
      <c r="E91" s="27"/>
      <c r="F91" s="29"/>
      <c r="G91" s="24"/>
      <c r="H91" s="29"/>
      <c r="I91" s="27">
        <v>76.599999999999994</v>
      </c>
      <c r="J91" s="16" t="s">
        <v>146</v>
      </c>
      <c r="K91" s="24">
        <f>I91</f>
        <v>76.599999999999994</v>
      </c>
      <c r="L91" s="30">
        <f>I91-K91</f>
        <v>0</v>
      </c>
      <c r="M91" s="4"/>
      <c r="N91" s="4"/>
    </row>
    <row r="92" spans="1:14" ht="39" customHeight="1">
      <c r="A92" s="33" t="s">
        <v>161</v>
      </c>
      <c r="B92" s="2"/>
      <c r="C92" s="17" t="s">
        <v>35</v>
      </c>
      <c r="D92" s="26"/>
      <c r="E92" s="27"/>
      <c r="F92" s="29"/>
      <c r="G92" s="24"/>
      <c r="H92" s="27">
        <v>138.4</v>
      </c>
      <c r="I92" s="27"/>
      <c r="J92" s="16" t="s">
        <v>218</v>
      </c>
      <c r="K92" s="24">
        <f>H92</f>
        <v>138.4</v>
      </c>
      <c r="L92" s="30">
        <f>H92-K92</f>
        <v>0</v>
      </c>
      <c r="M92" s="4"/>
      <c r="N92" s="4"/>
    </row>
    <row r="93" spans="1:14" ht="36" customHeight="1">
      <c r="A93" s="33" t="s">
        <v>161</v>
      </c>
      <c r="B93" s="34"/>
      <c r="C93" s="17" t="s">
        <v>162</v>
      </c>
      <c r="D93" s="49"/>
      <c r="E93" s="35">
        <v>0.06</v>
      </c>
      <c r="F93" s="29" t="s">
        <v>163</v>
      </c>
      <c r="G93" s="37">
        <v>0.06</v>
      </c>
      <c r="H93" s="36">
        <f>G93</f>
        <v>0.06</v>
      </c>
      <c r="I93" s="35"/>
      <c r="J93" s="38" t="s">
        <v>163</v>
      </c>
      <c r="K93" s="37">
        <f>H93</f>
        <v>0.06</v>
      </c>
      <c r="L93" s="50">
        <f>E93-H93</f>
        <v>0</v>
      </c>
      <c r="M93" s="4"/>
      <c r="N93" s="4"/>
    </row>
    <row r="94" spans="1:14" ht="40.5" customHeight="1">
      <c r="A94" s="33" t="s">
        <v>161</v>
      </c>
      <c r="B94" s="34"/>
      <c r="C94" s="17" t="s">
        <v>164</v>
      </c>
      <c r="D94" s="49"/>
      <c r="E94" s="35">
        <v>9.1999999999999993</v>
      </c>
      <c r="F94" s="29" t="s">
        <v>165</v>
      </c>
      <c r="G94" s="37">
        <v>9.1999999999999993</v>
      </c>
      <c r="H94" s="36">
        <v>9.1999999999999993</v>
      </c>
      <c r="I94" s="35"/>
      <c r="J94" s="38" t="s">
        <v>165</v>
      </c>
      <c r="K94" s="37">
        <f t="shared" ref="K94:K123" si="6">H94</f>
        <v>9.1999999999999993</v>
      </c>
      <c r="L94" s="50">
        <f t="shared" ref="L94:L123" si="7">E94-H94</f>
        <v>0</v>
      </c>
      <c r="M94" s="4"/>
      <c r="N94" s="4"/>
    </row>
    <row r="95" spans="1:14" ht="42" customHeight="1">
      <c r="A95" s="33" t="s">
        <v>161</v>
      </c>
      <c r="B95" s="34"/>
      <c r="C95" s="17" t="s">
        <v>167</v>
      </c>
      <c r="D95" s="49"/>
      <c r="E95" s="35">
        <v>23.9</v>
      </c>
      <c r="F95" s="29" t="s">
        <v>168</v>
      </c>
      <c r="G95" s="37">
        <v>23.9</v>
      </c>
      <c r="H95" s="36">
        <v>23.9</v>
      </c>
      <c r="I95" s="35"/>
      <c r="J95" s="38" t="s">
        <v>217</v>
      </c>
      <c r="K95" s="37">
        <f t="shared" si="6"/>
        <v>23.9</v>
      </c>
      <c r="L95" s="50">
        <f t="shared" si="7"/>
        <v>0</v>
      </c>
      <c r="M95" s="4"/>
      <c r="N95" s="4"/>
    </row>
    <row r="96" spans="1:14" ht="49.5" customHeight="1">
      <c r="A96" s="33" t="s">
        <v>161</v>
      </c>
      <c r="B96" s="34"/>
      <c r="C96" s="17" t="s">
        <v>169</v>
      </c>
      <c r="D96" s="49"/>
      <c r="E96" s="35">
        <v>24.1</v>
      </c>
      <c r="F96" s="29" t="s">
        <v>170</v>
      </c>
      <c r="G96" s="37">
        <v>24.1</v>
      </c>
      <c r="H96" s="36">
        <v>24.1</v>
      </c>
      <c r="I96" s="35"/>
      <c r="J96" s="38" t="s">
        <v>170</v>
      </c>
      <c r="K96" s="37">
        <f t="shared" si="6"/>
        <v>24.1</v>
      </c>
      <c r="L96" s="50">
        <f t="shared" si="7"/>
        <v>0</v>
      </c>
      <c r="M96" s="4"/>
      <c r="N96" s="4"/>
    </row>
    <row r="97" spans="1:14" ht="33" customHeight="1">
      <c r="A97" s="33" t="s">
        <v>161</v>
      </c>
      <c r="B97" s="34"/>
      <c r="C97" s="17" t="s">
        <v>166</v>
      </c>
      <c r="D97" s="49"/>
      <c r="E97" s="35">
        <v>18.8</v>
      </c>
      <c r="F97" s="29" t="s">
        <v>172</v>
      </c>
      <c r="G97" s="37">
        <v>18.8</v>
      </c>
      <c r="H97" s="36">
        <v>18.8</v>
      </c>
      <c r="I97" s="35"/>
      <c r="J97" s="38" t="s">
        <v>172</v>
      </c>
      <c r="K97" s="37">
        <f t="shared" si="6"/>
        <v>18.8</v>
      </c>
      <c r="L97" s="50">
        <f t="shared" si="7"/>
        <v>0</v>
      </c>
      <c r="M97" s="4"/>
      <c r="N97" s="4"/>
    </row>
    <row r="98" spans="1:14" ht="38.25" customHeight="1">
      <c r="A98" s="33" t="s">
        <v>161</v>
      </c>
      <c r="B98" s="34"/>
      <c r="C98" s="17" t="s">
        <v>35</v>
      </c>
      <c r="D98" s="49"/>
      <c r="E98" s="35">
        <v>10.8</v>
      </c>
      <c r="F98" s="29" t="s">
        <v>171</v>
      </c>
      <c r="G98" s="37">
        <v>10.8</v>
      </c>
      <c r="H98" s="36">
        <v>10.8</v>
      </c>
      <c r="I98" s="35"/>
      <c r="J98" s="38" t="s">
        <v>171</v>
      </c>
      <c r="K98" s="37">
        <f t="shared" si="6"/>
        <v>10.8</v>
      </c>
      <c r="L98" s="50">
        <f t="shared" si="7"/>
        <v>0</v>
      </c>
      <c r="M98" s="4"/>
      <c r="N98" s="4"/>
    </row>
    <row r="99" spans="1:14" ht="33" customHeight="1">
      <c r="A99" s="33" t="s">
        <v>161</v>
      </c>
      <c r="B99" s="34"/>
      <c r="C99" s="17" t="s">
        <v>173</v>
      </c>
      <c r="D99" s="49"/>
      <c r="E99" s="35">
        <v>66.5</v>
      </c>
      <c r="F99" s="29" t="s">
        <v>174</v>
      </c>
      <c r="G99" s="37">
        <v>66.5</v>
      </c>
      <c r="H99" s="36"/>
      <c r="I99" s="35"/>
      <c r="J99" s="38"/>
      <c r="K99" s="37">
        <f t="shared" si="6"/>
        <v>0</v>
      </c>
      <c r="L99" s="50">
        <f t="shared" si="7"/>
        <v>66.5</v>
      </c>
      <c r="M99" s="4"/>
      <c r="N99" s="4"/>
    </row>
    <row r="100" spans="1:14" ht="54.75" customHeight="1">
      <c r="A100" s="33" t="s">
        <v>161</v>
      </c>
      <c r="B100" s="34"/>
      <c r="C100" s="17" t="s">
        <v>175</v>
      </c>
      <c r="D100" s="49"/>
      <c r="E100" s="35">
        <v>102.6</v>
      </c>
      <c r="F100" s="29" t="s">
        <v>178</v>
      </c>
      <c r="G100" s="37">
        <v>102.6</v>
      </c>
      <c r="H100" s="36">
        <v>102.6</v>
      </c>
      <c r="I100" s="35"/>
      <c r="J100" s="38" t="s">
        <v>178</v>
      </c>
      <c r="K100" s="37">
        <f t="shared" si="6"/>
        <v>102.6</v>
      </c>
      <c r="L100" s="50">
        <f t="shared" si="7"/>
        <v>0</v>
      </c>
      <c r="M100" s="4"/>
      <c r="N100" s="4"/>
    </row>
    <row r="101" spans="1:14" ht="37.5" customHeight="1">
      <c r="A101" s="33" t="s">
        <v>161</v>
      </c>
      <c r="B101" s="34"/>
      <c r="C101" s="17" t="s">
        <v>176</v>
      </c>
      <c r="D101" s="49"/>
      <c r="E101" s="35">
        <v>32.1</v>
      </c>
      <c r="F101" s="29" t="s">
        <v>177</v>
      </c>
      <c r="G101" s="37">
        <v>32.1</v>
      </c>
      <c r="H101" s="36"/>
      <c r="I101" s="35"/>
      <c r="J101" s="38"/>
      <c r="K101" s="37">
        <f t="shared" si="6"/>
        <v>0</v>
      </c>
      <c r="L101" s="50">
        <f t="shared" si="7"/>
        <v>32.1</v>
      </c>
      <c r="M101" s="4"/>
      <c r="N101" s="4"/>
    </row>
    <row r="102" spans="1:14" ht="33" customHeight="1">
      <c r="A102" s="33" t="s">
        <v>161</v>
      </c>
      <c r="B102" s="34"/>
      <c r="C102" s="17" t="s">
        <v>35</v>
      </c>
      <c r="D102" s="49"/>
      <c r="E102" s="35">
        <v>11.4</v>
      </c>
      <c r="F102" s="29" t="s">
        <v>179</v>
      </c>
      <c r="G102" s="37">
        <v>11.4</v>
      </c>
      <c r="H102" s="36"/>
      <c r="I102" s="35"/>
      <c r="J102" s="38"/>
      <c r="K102" s="37">
        <f t="shared" si="6"/>
        <v>0</v>
      </c>
      <c r="L102" s="50">
        <f t="shared" si="7"/>
        <v>11.4</v>
      </c>
      <c r="M102" s="4"/>
      <c r="N102" s="4"/>
    </row>
    <row r="103" spans="1:14" ht="33" customHeight="1">
      <c r="A103" s="33" t="s">
        <v>161</v>
      </c>
      <c r="B103" s="34"/>
      <c r="C103" s="17" t="s">
        <v>180</v>
      </c>
      <c r="D103" s="49"/>
      <c r="E103" s="35">
        <v>17.899999999999999</v>
      </c>
      <c r="F103" s="29" t="s">
        <v>181</v>
      </c>
      <c r="G103" s="37">
        <v>17.899999999999999</v>
      </c>
      <c r="H103" s="36">
        <v>17.899999999999999</v>
      </c>
      <c r="I103" s="35"/>
      <c r="J103" s="38" t="s">
        <v>181</v>
      </c>
      <c r="K103" s="37">
        <f t="shared" si="6"/>
        <v>17.899999999999999</v>
      </c>
      <c r="L103" s="50">
        <f t="shared" si="7"/>
        <v>0</v>
      </c>
      <c r="M103" s="4"/>
      <c r="N103" s="4"/>
    </row>
    <row r="104" spans="1:14" ht="33" customHeight="1">
      <c r="A104" s="33" t="s">
        <v>161</v>
      </c>
      <c r="B104" s="34"/>
      <c r="C104" s="17" t="s">
        <v>21</v>
      </c>
      <c r="D104" s="49"/>
      <c r="E104" s="35">
        <v>25.1</v>
      </c>
      <c r="F104" s="29" t="s">
        <v>210</v>
      </c>
      <c r="G104" s="37">
        <v>25.1</v>
      </c>
      <c r="H104" s="36">
        <v>25.1</v>
      </c>
      <c r="I104" s="35"/>
      <c r="J104" s="38" t="s">
        <v>210</v>
      </c>
      <c r="K104" s="37">
        <f t="shared" si="6"/>
        <v>25.1</v>
      </c>
      <c r="L104" s="50">
        <f t="shared" si="7"/>
        <v>0</v>
      </c>
      <c r="M104" s="4"/>
      <c r="N104" s="4"/>
    </row>
    <row r="105" spans="1:14" ht="41.25" customHeight="1">
      <c r="A105" s="33" t="s">
        <v>161</v>
      </c>
      <c r="B105" s="34"/>
      <c r="C105" s="17" t="s">
        <v>182</v>
      </c>
      <c r="D105" s="49"/>
      <c r="E105" s="35">
        <v>9.9</v>
      </c>
      <c r="F105" s="29" t="s">
        <v>183</v>
      </c>
      <c r="G105" s="37">
        <v>9.9</v>
      </c>
      <c r="H105" s="36">
        <v>6.7</v>
      </c>
      <c r="I105" s="35"/>
      <c r="J105" s="38" t="s">
        <v>220</v>
      </c>
      <c r="K105" s="37">
        <f t="shared" si="6"/>
        <v>6.7</v>
      </c>
      <c r="L105" s="50">
        <f t="shared" si="7"/>
        <v>3.2</v>
      </c>
      <c r="M105" s="4"/>
      <c r="N105" s="4"/>
    </row>
    <row r="106" spans="1:14" ht="42" customHeight="1">
      <c r="A106" s="33" t="s">
        <v>161</v>
      </c>
      <c r="B106" s="34"/>
      <c r="C106" s="17" t="s">
        <v>184</v>
      </c>
      <c r="D106" s="49"/>
      <c r="E106" s="35">
        <v>7.9</v>
      </c>
      <c r="F106" s="29" t="s">
        <v>185</v>
      </c>
      <c r="G106" s="37">
        <v>7.9</v>
      </c>
      <c r="H106" s="36">
        <v>2.5</v>
      </c>
      <c r="I106" s="35"/>
      <c r="J106" s="38" t="s">
        <v>219</v>
      </c>
      <c r="K106" s="37">
        <f t="shared" si="6"/>
        <v>2.5</v>
      </c>
      <c r="L106" s="50">
        <f t="shared" si="7"/>
        <v>5.4</v>
      </c>
      <c r="M106" s="4"/>
      <c r="N106" s="4"/>
    </row>
    <row r="107" spans="1:14" ht="51.75" customHeight="1">
      <c r="A107" s="33" t="s">
        <v>161</v>
      </c>
      <c r="B107" s="34"/>
      <c r="C107" s="17" t="s">
        <v>186</v>
      </c>
      <c r="D107" s="49"/>
      <c r="E107" s="35">
        <v>44.5</v>
      </c>
      <c r="F107" s="29" t="s">
        <v>187</v>
      </c>
      <c r="G107" s="37">
        <v>44.5</v>
      </c>
      <c r="H107" s="36"/>
      <c r="I107" s="35"/>
      <c r="J107" s="38"/>
      <c r="K107" s="37">
        <f t="shared" si="6"/>
        <v>0</v>
      </c>
      <c r="L107" s="50">
        <f t="shared" si="7"/>
        <v>44.5</v>
      </c>
      <c r="M107" s="4"/>
      <c r="N107" s="4"/>
    </row>
    <row r="108" spans="1:14" ht="51.75" customHeight="1">
      <c r="A108" s="33" t="s">
        <v>161</v>
      </c>
      <c r="B108" s="34"/>
      <c r="C108" s="17" t="s">
        <v>188</v>
      </c>
      <c r="D108" s="49"/>
      <c r="E108" s="35">
        <v>2279.5</v>
      </c>
      <c r="F108" s="29" t="s">
        <v>191</v>
      </c>
      <c r="G108" s="37">
        <v>2279.5</v>
      </c>
      <c r="H108" s="36">
        <v>58.9</v>
      </c>
      <c r="I108" s="35"/>
      <c r="J108" s="38" t="s">
        <v>330</v>
      </c>
      <c r="K108" s="37">
        <v>58.9</v>
      </c>
      <c r="L108" s="50">
        <f t="shared" si="7"/>
        <v>2220.6</v>
      </c>
      <c r="M108" s="4"/>
      <c r="N108" s="4"/>
    </row>
    <row r="109" spans="1:14" ht="51.75" customHeight="1">
      <c r="A109" s="33" t="s">
        <v>161</v>
      </c>
      <c r="B109" s="34"/>
      <c r="C109" s="17" t="s">
        <v>189</v>
      </c>
      <c r="D109" s="49"/>
      <c r="E109" s="35">
        <v>65.3</v>
      </c>
      <c r="F109" s="29" t="s">
        <v>190</v>
      </c>
      <c r="G109" s="37">
        <v>65.3</v>
      </c>
      <c r="H109" s="36"/>
      <c r="I109" s="35"/>
      <c r="J109" s="38"/>
      <c r="K109" s="37">
        <f t="shared" si="6"/>
        <v>0</v>
      </c>
      <c r="L109" s="50">
        <f t="shared" si="7"/>
        <v>65.3</v>
      </c>
      <c r="M109" s="4"/>
      <c r="N109" s="4"/>
    </row>
    <row r="110" spans="1:14" ht="51.75" customHeight="1">
      <c r="A110" s="33" t="s">
        <v>161</v>
      </c>
      <c r="B110" s="34"/>
      <c r="C110" s="17" t="s">
        <v>35</v>
      </c>
      <c r="D110" s="49"/>
      <c r="E110" s="35">
        <v>34.5</v>
      </c>
      <c r="F110" s="29" t="s">
        <v>197</v>
      </c>
      <c r="G110" s="37">
        <v>34.5</v>
      </c>
      <c r="H110" s="36">
        <v>34.5</v>
      </c>
      <c r="I110" s="35"/>
      <c r="J110" s="38" t="s">
        <v>197</v>
      </c>
      <c r="K110" s="37">
        <f t="shared" si="6"/>
        <v>34.5</v>
      </c>
      <c r="L110" s="50">
        <f t="shared" si="7"/>
        <v>0</v>
      </c>
      <c r="M110" s="4"/>
      <c r="N110" s="4"/>
    </row>
    <row r="111" spans="1:14" ht="51.75" customHeight="1">
      <c r="A111" s="33" t="s">
        <v>161</v>
      </c>
      <c r="B111" s="34"/>
      <c r="C111" s="17" t="s">
        <v>162</v>
      </c>
      <c r="D111" s="49"/>
      <c r="E111" s="35">
        <v>0.6</v>
      </c>
      <c r="F111" s="29" t="s">
        <v>192</v>
      </c>
      <c r="G111" s="37">
        <v>0.6</v>
      </c>
      <c r="H111" s="36">
        <v>0.6</v>
      </c>
      <c r="I111" s="35"/>
      <c r="J111" s="38" t="s">
        <v>192</v>
      </c>
      <c r="K111" s="37">
        <f t="shared" si="6"/>
        <v>0.6</v>
      </c>
      <c r="L111" s="50">
        <f t="shared" si="7"/>
        <v>0</v>
      </c>
      <c r="M111" s="4"/>
      <c r="N111" s="4"/>
    </row>
    <row r="112" spans="1:14" ht="51.75" customHeight="1">
      <c r="A112" s="33" t="s">
        <v>161</v>
      </c>
      <c r="B112" s="34"/>
      <c r="C112" s="17" t="s">
        <v>193</v>
      </c>
      <c r="D112" s="49"/>
      <c r="E112" s="35">
        <v>6.2</v>
      </c>
      <c r="F112" s="29" t="s">
        <v>194</v>
      </c>
      <c r="G112" s="37">
        <v>6.2</v>
      </c>
      <c r="H112" s="36">
        <v>6.2</v>
      </c>
      <c r="I112" s="35"/>
      <c r="J112" s="38" t="s">
        <v>216</v>
      </c>
      <c r="K112" s="37">
        <f t="shared" si="6"/>
        <v>6.2</v>
      </c>
      <c r="L112" s="50">
        <f t="shared" si="7"/>
        <v>0</v>
      </c>
      <c r="M112" s="4"/>
      <c r="N112" s="4"/>
    </row>
    <row r="113" spans="1:14" ht="51.75" customHeight="1">
      <c r="A113" s="33" t="s">
        <v>161</v>
      </c>
      <c r="B113" s="34"/>
      <c r="C113" s="17" t="s">
        <v>35</v>
      </c>
      <c r="D113" s="49"/>
      <c r="E113" s="35">
        <v>494.4</v>
      </c>
      <c r="F113" s="29" t="s">
        <v>223</v>
      </c>
      <c r="G113" s="37">
        <v>494.4</v>
      </c>
      <c r="H113" s="36">
        <v>22.8</v>
      </c>
      <c r="I113" s="35"/>
      <c r="J113" s="38" t="s">
        <v>325</v>
      </c>
      <c r="K113" s="37">
        <f t="shared" si="6"/>
        <v>22.8</v>
      </c>
      <c r="L113" s="50">
        <f t="shared" si="7"/>
        <v>471.59999999999997</v>
      </c>
      <c r="M113" s="4"/>
      <c r="N113" s="4"/>
    </row>
    <row r="114" spans="1:14" ht="51.75" customHeight="1">
      <c r="A114" s="33" t="s">
        <v>161</v>
      </c>
      <c r="B114" s="34"/>
      <c r="C114" s="17" t="s">
        <v>195</v>
      </c>
      <c r="D114" s="49"/>
      <c r="E114" s="35">
        <v>5.7</v>
      </c>
      <c r="F114" s="29" t="s">
        <v>196</v>
      </c>
      <c r="G114" s="37">
        <v>5.7</v>
      </c>
      <c r="H114" s="36">
        <v>5.7</v>
      </c>
      <c r="I114" s="35"/>
      <c r="J114" s="38" t="s">
        <v>196</v>
      </c>
      <c r="K114" s="37">
        <f t="shared" si="6"/>
        <v>5.7</v>
      </c>
      <c r="L114" s="50">
        <f t="shared" si="7"/>
        <v>0</v>
      </c>
      <c r="M114" s="4"/>
      <c r="N114" s="4"/>
    </row>
    <row r="115" spans="1:14" ht="51.75" customHeight="1">
      <c r="A115" s="33" t="s">
        <v>161</v>
      </c>
      <c r="B115" s="34"/>
      <c r="C115" s="17" t="s">
        <v>198</v>
      </c>
      <c r="D115" s="49"/>
      <c r="E115" s="35">
        <v>16.3</v>
      </c>
      <c r="F115" s="29" t="s">
        <v>199</v>
      </c>
      <c r="G115" s="37">
        <v>16.3</v>
      </c>
      <c r="H115" s="36">
        <v>16.3</v>
      </c>
      <c r="I115" s="35"/>
      <c r="J115" s="38" t="s">
        <v>199</v>
      </c>
      <c r="K115" s="37">
        <f t="shared" si="6"/>
        <v>16.3</v>
      </c>
      <c r="L115" s="50">
        <f t="shared" si="7"/>
        <v>0</v>
      </c>
      <c r="M115" s="4"/>
      <c r="N115" s="4"/>
    </row>
    <row r="116" spans="1:14" ht="51.75" customHeight="1">
      <c r="A116" s="33" t="s">
        <v>161</v>
      </c>
      <c r="B116" s="34"/>
      <c r="C116" s="17" t="s">
        <v>110</v>
      </c>
      <c r="D116" s="49"/>
      <c r="E116" s="35">
        <v>6.4</v>
      </c>
      <c r="F116" s="29" t="s">
        <v>200</v>
      </c>
      <c r="G116" s="37">
        <v>6.4</v>
      </c>
      <c r="H116" s="36">
        <v>6.4</v>
      </c>
      <c r="I116" s="35"/>
      <c r="J116" s="38" t="s">
        <v>200</v>
      </c>
      <c r="K116" s="37">
        <f t="shared" si="6"/>
        <v>6.4</v>
      </c>
      <c r="L116" s="50">
        <f t="shared" si="7"/>
        <v>0</v>
      </c>
      <c r="M116" s="4"/>
      <c r="N116" s="4"/>
    </row>
    <row r="117" spans="1:14" ht="51.75" customHeight="1">
      <c r="A117" s="33" t="s">
        <v>161</v>
      </c>
      <c r="B117" s="34"/>
      <c r="C117" s="17" t="s">
        <v>201</v>
      </c>
      <c r="D117" s="49"/>
      <c r="E117" s="35">
        <v>33.4</v>
      </c>
      <c r="F117" s="29" t="s">
        <v>202</v>
      </c>
      <c r="G117" s="37">
        <v>33.4</v>
      </c>
      <c r="H117" s="36">
        <v>33.4</v>
      </c>
      <c r="I117" s="35"/>
      <c r="J117" s="38" t="s">
        <v>202</v>
      </c>
      <c r="K117" s="37">
        <f t="shared" si="6"/>
        <v>33.4</v>
      </c>
      <c r="L117" s="50">
        <f t="shared" si="7"/>
        <v>0</v>
      </c>
      <c r="M117" s="4"/>
      <c r="N117" s="4"/>
    </row>
    <row r="118" spans="1:14" ht="51.75" customHeight="1">
      <c r="A118" s="33" t="s">
        <v>161</v>
      </c>
      <c r="B118" s="34"/>
      <c r="C118" s="17" t="s">
        <v>175</v>
      </c>
      <c r="D118" s="49"/>
      <c r="E118" s="35">
        <v>151.80000000000001</v>
      </c>
      <c r="F118" s="29" t="s">
        <v>203</v>
      </c>
      <c r="G118" s="37">
        <v>151.80000000000001</v>
      </c>
      <c r="H118" s="36">
        <v>60.5</v>
      </c>
      <c r="I118" s="35"/>
      <c r="J118" s="38" t="s">
        <v>203</v>
      </c>
      <c r="K118" s="37">
        <f t="shared" si="6"/>
        <v>60.5</v>
      </c>
      <c r="L118" s="50">
        <f t="shared" si="7"/>
        <v>91.300000000000011</v>
      </c>
      <c r="M118" s="4"/>
      <c r="N118" s="4"/>
    </row>
    <row r="119" spans="1:14" ht="51.75" customHeight="1">
      <c r="A119" s="33" t="s">
        <v>161</v>
      </c>
      <c r="B119" s="34"/>
      <c r="C119" s="17" t="s">
        <v>180</v>
      </c>
      <c r="D119" s="49">
        <v>10.8</v>
      </c>
      <c r="E119" s="35"/>
      <c r="F119" s="29" t="s">
        <v>205</v>
      </c>
      <c r="G119" s="37">
        <v>10.8</v>
      </c>
      <c r="H119" s="36"/>
      <c r="I119" s="35">
        <v>10.8</v>
      </c>
      <c r="J119" s="38" t="s">
        <v>214</v>
      </c>
      <c r="K119" s="37">
        <f>I119</f>
        <v>10.8</v>
      </c>
      <c r="L119" s="50">
        <f t="shared" si="7"/>
        <v>0</v>
      </c>
      <c r="M119" s="4"/>
      <c r="N119" s="4"/>
    </row>
    <row r="120" spans="1:14" ht="51.75" customHeight="1">
      <c r="A120" s="33" t="s">
        <v>161</v>
      </c>
      <c r="B120" s="34"/>
      <c r="C120" s="17" t="s">
        <v>204</v>
      </c>
      <c r="D120" s="49"/>
      <c r="E120" s="35">
        <v>3204.4</v>
      </c>
      <c r="F120" s="29" t="s">
        <v>206</v>
      </c>
      <c r="G120" s="37">
        <v>3204.4</v>
      </c>
      <c r="H120" s="36">
        <v>983</v>
      </c>
      <c r="I120" s="35"/>
      <c r="J120" s="38" t="s">
        <v>334</v>
      </c>
      <c r="K120" s="37">
        <f>H120</f>
        <v>983</v>
      </c>
      <c r="L120" s="50">
        <f t="shared" si="7"/>
        <v>2221.4</v>
      </c>
      <c r="M120" s="4"/>
      <c r="N120" s="4"/>
    </row>
    <row r="121" spans="1:14" ht="51.75" customHeight="1">
      <c r="A121" s="33" t="s">
        <v>161</v>
      </c>
      <c r="B121" s="34"/>
      <c r="C121" s="17" t="s">
        <v>162</v>
      </c>
      <c r="D121" s="49"/>
      <c r="E121" s="35">
        <v>0.06</v>
      </c>
      <c r="F121" s="29" t="s">
        <v>207</v>
      </c>
      <c r="G121" s="37">
        <v>0.06</v>
      </c>
      <c r="H121" s="36"/>
      <c r="I121" s="35"/>
      <c r="J121" s="38"/>
      <c r="K121" s="37">
        <f t="shared" si="6"/>
        <v>0</v>
      </c>
      <c r="L121" s="50">
        <f t="shared" si="7"/>
        <v>0.06</v>
      </c>
      <c r="M121" s="4"/>
      <c r="N121" s="4"/>
    </row>
    <row r="122" spans="1:14" ht="51.75" customHeight="1">
      <c r="A122" s="33" t="s">
        <v>161</v>
      </c>
      <c r="B122" s="34"/>
      <c r="C122" s="17" t="s">
        <v>208</v>
      </c>
      <c r="D122" s="49"/>
      <c r="E122" s="35">
        <v>4.5999999999999996</v>
      </c>
      <c r="F122" s="29" t="s">
        <v>213</v>
      </c>
      <c r="G122" s="37">
        <v>4.5999999999999996</v>
      </c>
      <c r="H122" s="36">
        <v>4.5999999999999996</v>
      </c>
      <c r="I122" s="35"/>
      <c r="J122" s="38" t="s">
        <v>213</v>
      </c>
      <c r="K122" s="37">
        <f t="shared" si="6"/>
        <v>4.5999999999999996</v>
      </c>
      <c r="L122" s="50">
        <f t="shared" si="7"/>
        <v>0</v>
      </c>
      <c r="M122" s="4"/>
      <c r="N122" s="4"/>
    </row>
    <row r="123" spans="1:14" ht="66" customHeight="1">
      <c r="A123" s="33" t="s">
        <v>161</v>
      </c>
      <c r="B123" s="34"/>
      <c r="C123" s="17" t="s">
        <v>215</v>
      </c>
      <c r="D123" s="49"/>
      <c r="E123" s="35">
        <v>193.4</v>
      </c>
      <c r="F123" s="29" t="s">
        <v>209</v>
      </c>
      <c r="G123" s="37">
        <v>193.4</v>
      </c>
      <c r="H123" s="36">
        <v>99.9</v>
      </c>
      <c r="I123" s="35"/>
      <c r="J123" s="38" t="s">
        <v>222</v>
      </c>
      <c r="K123" s="37">
        <f t="shared" si="6"/>
        <v>99.9</v>
      </c>
      <c r="L123" s="50">
        <f t="shared" si="7"/>
        <v>93.5</v>
      </c>
      <c r="M123" s="4"/>
      <c r="N123" s="4"/>
    </row>
    <row r="124" spans="1:14" ht="51.75" customHeight="1">
      <c r="A124" s="33" t="s">
        <v>161</v>
      </c>
      <c r="B124" s="34"/>
      <c r="C124" s="17" t="s">
        <v>32</v>
      </c>
      <c r="D124" s="49">
        <v>368.7</v>
      </c>
      <c r="E124" s="35"/>
      <c r="F124" s="29"/>
      <c r="G124" s="37">
        <v>368.7</v>
      </c>
      <c r="H124" s="36"/>
      <c r="I124" s="35">
        <v>368.7</v>
      </c>
      <c r="J124" s="38" t="s">
        <v>212</v>
      </c>
      <c r="K124" s="37">
        <f>I124</f>
        <v>368.7</v>
      </c>
      <c r="L124" s="50">
        <f>D124-I124</f>
        <v>0</v>
      </c>
      <c r="M124" s="4"/>
      <c r="N124" s="4"/>
    </row>
    <row r="125" spans="1:14" ht="51.75" customHeight="1">
      <c r="A125" s="33" t="s">
        <v>211</v>
      </c>
      <c r="B125" s="34"/>
      <c r="C125" s="17"/>
      <c r="D125" s="49">
        <f>SUM(D124+D119)</f>
        <v>379.5</v>
      </c>
      <c r="E125" s="35">
        <f>SUM(E93:E123)</f>
        <v>6901.3200000000006</v>
      </c>
      <c r="F125" s="29"/>
      <c r="G125" s="37">
        <f>SUM(G93:G124)</f>
        <v>7280.8200000000006</v>
      </c>
      <c r="H125" s="36">
        <f>SUM(H93:H124)</f>
        <v>1574.46</v>
      </c>
      <c r="I125" s="35"/>
      <c r="J125" s="38"/>
      <c r="K125" s="37">
        <f>SUM(K90:K124)</f>
        <v>2193.46</v>
      </c>
      <c r="L125" s="50">
        <f>SUM(L93:L124)</f>
        <v>5326.8600000000006</v>
      </c>
      <c r="M125" s="4"/>
      <c r="N125" s="4"/>
    </row>
    <row r="126" spans="1:14" ht="51.75" customHeight="1">
      <c r="A126" s="33" t="s">
        <v>242</v>
      </c>
      <c r="B126" s="34"/>
      <c r="C126" s="17" t="s">
        <v>228</v>
      </c>
      <c r="D126" s="49"/>
      <c r="E126" s="35">
        <v>8.4</v>
      </c>
      <c r="F126" s="29" t="s">
        <v>259</v>
      </c>
      <c r="G126" s="37">
        <v>8.4</v>
      </c>
      <c r="H126" s="36">
        <v>8.4</v>
      </c>
      <c r="I126" s="35"/>
      <c r="J126" s="38" t="s">
        <v>259</v>
      </c>
      <c r="K126" s="37">
        <v>8.4</v>
      </c>
      <c r="L126" s="50">
        <v>0</v>
      </c>
      <c r="M126" s="4"/>
      <c r="N126" s="4"/>
    </row>
    <row r="127" spans="1:14" ht="51.75" customHeight="1">
      <c r="A127" s="33" t="s">
        <v>242</v>
      </c>
      <c r="B127" s="34"/>
      <c r="C127" s="17" t="s">
        <v>208</v>
      </c>
      <c r="D127" s="49"/>
      <c r="E127" s="35">
        <v>8.5</v>
      </c>
      <c r="F127" s="29" t="s">
        <v>260</v>
      </c>
      <c r="G127" s="37">
        <v>8.5</v>
      </c>
      <c r="H127" s="36">
        <v>8.5</v>
      </c>
      <c r="I127" s="35"/>
      <c r="J127" s="38" t="s">
        <v>260</v>
      </c>
      <c r="K127" s="37">
        <v>8.5</v>
      </c>
      <c r="L127" s="50">
        <v>0</v>
      </c>
      <c r="M127" s="4"/>
      <c r="N127" s="4"/>
    </row>
    <row r="128" spans="1:14" ht="51.75" customHeight="1">
      <c r="A128" s="33" t="s">
        <v>242</v>
      </c>
      <c r="B128" s="34"/>
      <c r="C128" s="17" t="s">
        <v>226</v>
      </c>
      <c r="D128" s="49"/>
      <c r="E128" s="35">
        <v>5.4</v>
      </c>
      <c r="F128" s="29" t="s">
        <v>261</v>
      </c>
      <c r="G128" s="37">
        <v>5.4</v>
      </c>
      <c r="H128" s="36">
        <v>5.4</v>
      </c>
      <c r="I128" s="35"/>
      <c r="J128" s="38" t="s">
        <v>261</v>
      </c>
      <c r="K128" s="37">
        <v>5.4</v>
      </c>
      <c r="L128" s="50">
        <v>0</v>
      </c>
      <c r="M128" s="4"/>
      <c r="N128" s="4"/>
    </row>
    <row r="129" spans="1:14" ht="51.75" customHeight="1">
      <c r="A129" s="33" t="s">
        <v>242</v>
      </c>
      <c r="B129" s="34"/>
      <c r="C129" s="17" t="s">
        <v>227</v>
      </c>
      <c r="D129" s="49"/>
      <c r="E129" s="35">
        <v>157.69999999999999</v>
      </c>
      <c r="F129" s="29" t="s">
        <v>262</v>
      </c>
      <c r="G129" s="37">
        <v>157.69999999999999</v>
      </c>
      <c r="H129" s="36">
        <v>6</v>
      </c>
      <c r="I129" s="35"/>
      <c r="J129" s="38" t="s">
        <v>313</v>
      </c>
      <c r="K129" s="37">
        <v>6</v>
      </c>
      <c r="L129" s="50">
        <v>151.69999999999999</v>
      </c>
      <c r="M129" s="4"/>
      <c r="N129" s="4"/>
    </row>
    <row r="130" spans="1:14" ht="51.75" customHeight="1">
      <c r="A130" s="33" t="s">
        <v>242</v>
      </c>
      <c r="B130" s="34"/>
      <c r="C130" s="17" t="s">
        <v>229</v>
      </c>
      <c r="D130" s="49"/>
      <c r="E130" s="35">
        <v>3.3</v>
      </c>
      <c r="F130" s="29" t="s">
        <v>263</v>
      </c>
      <c r="G130" s="37">
        <v>3.3</v>
      </c>
      <c r="H130" s="36">
        <v>3.3</v>
      </c>
      <c r="I130" s="35"/>
      <c r="J130" s="38" t="s">
        <v>263</v>
      </c>
      <c r="K130" s="37">
        <v>3.3</v>
      </c>
      <c r="L130" s="50">
        <v>0</v>
      </c>
      <c r="M130" s="4"/>
      <c r="N130" s="4"/>
    </row>
    <row r="131" spans="1:14" ht="51.75" customHeight="1">
      <c r="A131" s="33" t="s">
        <v>242</v>
      </c>
      <c r="B131" s="34"/>
      <c r="C131" s="17" t="s">
        <v>97</v>
      </c>
      <c r="D131" s="49"/>
      <c r="E131" s="35">
        <v>1.5</v>
      </c>
      <c r="F131" s="29" t="s">
        <v>264</v>
      </c>
      <c r="G131" s="37">
        <v>1.5</v>
      </c>
      <c r="H131" s="36">
        <v>1.5</v>
      </c>
      <c r="I131" s="35"/>
      <c r="J131" s="38" t="s">
        <v>264</v>
      </c>
      <c r="K131" s="37">
        <v>1.5</v>
      </c>
      <c r="L131" s="50">
        <v>0</v>
      </c>
      <c r="M131" s="4"/>
      <c r="N131" s="4"/>
    </row>
    <row r="132" spans="1:14" ht="51.75" customHeight="1">
      <c r="A132" s="33" t="s">
        <v>242</v>
      </c>
      <c r="B132" s="34"/>
      <c r="C132" s="17" t="s">
        <v>237</v>
      </c>
      <c r="D132" s="49"/>
      <c r="E132" s="35">
        <v>1.5</v>
      </c>
      <c r="F132" s="29" t="s">
        <v>230</v>
      </c>
      <c r="G132" s="37">
        <v>1.5</v>
      </c>
      <c r="H132" s="36">
        <v>1.5</v>
      </c>
      <c r="I132" s="35"/>
      <c r="J132" s="38" t="s">
        <v>230</v>
      </c>
      <c r="K132" s="37">
        <v>1.5</v>
      </c>
      <c r="L132" s="50">
        <v>0</v>
      </c>
      <c r="M132" s="4"/>
      <c r="N132" s="4"/>
    </row>
    <row r="133" spans="1:14" ht="66.75" customHeight="1">
      <c r="A133" s="33" t="s">
        <v>242</v>
      </c>
      <c r="B133" s="34"/>
      <c r="C133" s="17" t="s">
        <v>231</v>
      </c>
      <c r="D133" s="49"/>
      <c r="E133" s="35">
        <v>535.79999999999995</v>
      </c>
      <c r="F133" s="29" t="s">
        <v>265</v>
      </c>
      <c r="G133" s="37">
        <v>535.79999999999995</v>
      </c>
      <c r="H133" s="36">
        <v>72.7</v>
      </c>
      <c r="I133" s="35"/>
      <c r="J133" s="38" t="s">
        <v>307</v>
      </c>
      <c r="K133" s="37">
        <v>72.7</v>
      </c>
      <c r="L133" s="50">
        <v>463.1</v>
      </c>
      <c r="M133" s="4"/>
      <c r="N133" s="4"/>
    </row>
    <row r="134" spans="1:14" ht="51.75" customHeight="1">
      <c r="A134" s="33" t="s">
        <v>242</v>
      </c>
      <c r="B134" s="34"/>
      <c r="C134" s="17" t="s">
        <v>232</v>
      </c>
      <c r="D134" s="49"/>
      <c r="E134" s="35">
        <v>53.9</v>
      </c>
      <c r="F134" s="29" t="s">
        <v>233</v>
      </c>
      <c r="G134" s="37">
        <v>53.9</v>
      </c>
      <c r="H134" s="36"/>
      <c r="I134" s="35"/>
      <c r="J134" s="38"/>
      <c r="K134" s="37"/>
      <c r="L134" s="50"/>
      <c r="M134" s="4"/>
      <c r="N134" s="4"/>
    </row>
    <row r="135" spans="1:14" ht="51.75" customHeight="1">
      <c r="A135" s="33" t="s">
        <v>242</v>
      </c>
      <c r="B135" s="34"/>
      <c r="C135" s="17" t="s">
        <v>234</v>
      </c>
      <c r="D135" s="49"/>
      <c r="E135" s="35">
        <v>0.2</v>
      </c>
      <c r="F135" s="29" t="s">
        <v>299</v>
      </c>
      <c r="G135" s="37">
        <v>0.2</v>
      </c>
      <c r="H135" s="36">
        <v>0.2</v>
      </c>
      <c r="I135" s="35"/>
      <c r="J135" s="38" t="s">
        <v>299</v>
      </c>
      <c r="K135" s="37">
        <v>0.2</v>
      </c>
      <c r="L135" s="50">
        <v>0</v>
      </c>
      <c r="M135" s="4"/>
      <c r="N135" s="4"/>
    </row>
    <row r="136" spans="1:14" ht="51.75" customHeight="1">
      <c r="A136" s="33" t="s">
        <v>242</v>
      </c>
      <c r="B136" s="34"/>
      <c r="C136" s="17" t="s">
        <v>235</v>
      </c>
      <c r="D136" s="49"/>
      <c r="E136" s="35">
        <v>64</v>
      </c>
      <c r="F136" s="29" t="s">
        <v>236</v>
      </c>
      <c r="G136" s="37">
        <v>64</v>
      </c>
      <c r="H136" s="36">
        <v>64</v>
      </c>
      <c r="I136" s="35"/>
      <c r="J136" s="38" t="s">
        <v>236</v>
      </c>
      <c r="K136" s="37">
        <v>64</v>
      </c>
      <c r="L136" s="50">
        <v>0</v>
      </c>
      <c r="M136" s="4"/>
      <c r="N136" s="4"/>
    </row>
    <row r="137" spans="1:14" ht="64.5" customHeight="1">
      <c r="A137" s="33" t="s">
        <v>242</v>
      </c>
      <c r="B137" s="34"/>
      <c r="C137" s="17" t="s">
        <v>238</v>
      </c>
      <c r="D137" s="49"/>
      <c r="E137" s="35">
        <v>43.3</v>
      </c>
      <c r="F137" s="29" t="s">
        <v>300</v>
      </c>
      <c r="G137" s="37">
        <v>43.3</v>
      </c>
      <c r="H137" s="36">
        <v>1.3</v>
      </c>
      <c r="I137" s="35"/>
      <c r="J137" s="38" t="s">
        <v>301</v>
      </c>
      <c r="K137" s="37">
        <v>1.3</v>
      </c>
      <c r="L137" s="50">
        <v>42</v>
      </c>
      <c r="M137" s="4"/>
      <c r="N137" s="4"/>
    </row>
    <row r="138" spans="1:14" ht="64.5" customHeight="1">
      <c r="A138" s="33" t="s">
        <v>242</v>
      </c>
      <c r="B138" s="34"/>
      <c r="C138" s="17" t="s">
        <v>21</v>
      </c>
      <c r="D138" s="49"/>
      <c r="E138" s="35">
        <v>27.3</v>
      </c>
      <c r="F138" s="29" t="s">
        <v>239</v>
      </c>
      <c r="G138" s="37">
        <v>27.3</v>
      </c>
      <c r="H138" s="36">
        <v>27.3</v>
      </c>
      <c r="I138" s="35"/>
      <c r="J138" s="38" t="s">
        <v>239</v>
      </c>
      <c r="K138" s="37">
        <v>27.3</v>
      </c>
      <c r="L138" s="50">
        <v>0</v>
      </c>
      <c r="M138" s="4"/>
      <c r="N138" s="4"/>
    </row>
    <row r="139" spans="1:14" ht="64.5" customHeight="1">
      <c r="A139" s="33" t="s">
        <v>242</v>
      </c>
      <c r="B139" s="34"/>
      <c r="C139" s="17" t="s">
        <v>240</v>
      </c>
      <c r="D139" s="49"/>
      <c r="E139" s="35">
        <v>14.9</v>
      </c>
      <c r="F139" s="29" t="s">
        <v>241</v>
      </c>
      <c r="G139" s="37">
        <v>14.9</v>
      </c>
      <c r="H139" s="36"/>
      <c r="I139" s="35"/>
      <c r="J139" s="38"/>
      <c r="K139" s="37"/>
      <c r="L139" s="50"/>
      <c r="M139" s="4"/>
      <c r="N139" s="4"/>
    </row>
    <row r="140" spans="1:14" ht="64.5" customHeight="1">
      <c r="A140" s="33" t="s">
        <v>242</v>
      </c>
      <c r="B140" s="34"/>
      <c r="C140" s="17" t="s">
        <v>243</v>
      </c>
      <c r="D140" s="49"/>
      <c r="E140" s="35">
        <v>8.6999999999999993</v>
      </c>
      <c r="F140" s="29" t="s">
        <v>244</v>
      </c>
      <c r="G140" s="37">
        <v>8.6999999999999993</v>
      </c>
      <c r="H140" s="36"/>
      <c r="I140" s="35"/>
      <c r="J140" s="38"/>
      <c r="K140" s="37"/>
      <c r="L140" s="50"/>
      <c r="M140" s="4"/>
      <c r="N140" s="4"/>
    </row>
    <row r="141" spans="1:14" ht="64.5" customHeight="1">
      <c r="A141" s="33" t="s">
        <v>242</v>
      </c>
      <c r="B141" s="34"/>
      <c r="C141" s="17" t="s">
        <v>208</v>
      </c>
      <c r="D141" s="49"/>
      <c r="E141" s="35">
        <v>5.7</v>
      </c>
      <c r="F141" s="29" t="s">
        <v>245</v>
      </c>
      <c r="G141" s="37">
        <v>5.7</v>
      </c>
      <c r="H141" s="36">
        <v>5.7</v>
      </c>
      <c r="I141" s="35"/>
      <c r="J141" s="38" t="s">
        <v>245</v>
      </c>
      <c r="K141" s="37">
        <v>5.7</v>
      </c>
      <c r="L141" s="50">
        <v>0</v>
      </c>
      <c r="M141" s="4"/>
      <c r="N141" s="4"/>
    </row>
    <row r="142" spans="1:14" ht="64.5" customHeight="1">
      <c r="A142" s="33" t="s">
        <v>242</v>
      </c>
      <c r="B142" s="34"/>
      <c r="C142" s="17" t="s">
        <v>246</v>
      </c>
      <c r="D142" s="49"/>
      <c r="E142" s="35">
        <v>273.60000000000002</v>
      </c>
      <c r="F142" s="29" t="s">
        <v>247</v>
      </c>
      <c r="G142" s="37">
        <v>273.60000000000002</v>
      </c>
      <c r="H142" s="36"/>
      <c r="I142" s="35"/>
      <c r="J142" s="38"/>
      <c r="K142" s="37"/>
      <c r="L142" s="50"/>
      <c r="M142" s="4"/>
      <c r="N142" s="4"/>
    </row>
    <row r="143" spans="1:14" ht="64.5" customHeight="1">
      <c r="A143" s="33" t="s">
        <v>242</v>
      </c>
      <c r="B143" s="34"/>
      <c r="C143" s="17" t="s">
        <v>248</v>
      </c>
      <c r="D143" s="49"/>
      <c r="E143" s="35">
        <v>5.4</v>
      </c>
      <c r="F143" s="29" t="s">
        <v>249</v>
      </c>
      <c r="G143" s="37">
        <v>5.4</v>
      </c>
      <c r="H143" s="36">
        <v>0.2</v>
      </c>
      <c r="I143" s="35"/>
      <c r="J143" s="38" t="s">
        <v>306</v>
      </c>
      <c r="K143" s="37">
        <v>0.2</v>
      </c>
      <c r="L143" s="50">
        <v>5.2</v>
      </c>
      <c r="M143" s="4"/>
      <c r="N143" s="4"/>
    </row>
    <row r="144" spans="1:14" ht="64.5" customHeight="1">
      <c r="A144" s="33" t="s">
        <v>242</v>
      </c>
      <c r="B144" s="34"/>
      <c r="C144" s="17" t="s">
        <v>250</v>
      </c>
      <c r="D144" s="49"/>
      <c r="E144" s="35">
        <v>15.9</v>
      </c>
      <c r="F144" s="29" t="s">
        <v>251</v>
      </c>
      <c r="G144" s="37">
        <v>15.9</v>
      </c>
      <c r="H144" s="36"/>
      <c r="I144" s="35"/>
      <c r="J144" s="38"/>
      <c r="K144" s="37"/>
      <c r="L144" s="50"/>
      <c r="M144" s="4"/>
      <c r="N144" s="4"/>
    </row>
    <row r="145" spans="1:14" ht="64.5" customHeight="1">
      <c r="A145" s="33" t="s">
        <v>242</v>
      </c>
      <c r="B145" s="34"/>
      <c r="C145" s="17" t="s">
        <v>252</v>
      </c>
      <c r="D145" s="49"/>
      <c r="E145" s="35">
        <v>2.9</v>
      </c>
      <c r="F145" s="29" t="s">
        <v>253</v>
      </c>
      <c r="G145" s="37">
        <v>2.9</v>
      </c>
      <c r="H145" s="36">
        <v>2.4</v>
      </c>
      <c r="I145" s="35"/>
      <c r="J145" s="38" t="s">
        <v>302</v>
      </c>
      <c r="K145" s="37">
        <v>2.4</v>
      </c>
      <c r="L145" s="50">
        <v>0.5</v>
      </c>
      <c r="M145" s="4"/>
      <c r="N145" s="4"/>
    </row>
    <row r="146" spans="1:14" ht="64.5" customHeight="1">
      <c r="A146" s="33" t="s">
        <v>242</v>
      </c>
      <c r="B146" s="34"/>
      <c r="C146" s="17" t="s">
        <v>254</v>
      </c>
      <c r="D146" s="49"/>
      <c r="E146" s="35">
        <v>2</v>
      </c>
      <c r="F146" s="29" t="s">
        <v>266</v>
      </c>
      <c r="G146" s="37">
        <v>2</v>
      </c>
      <c r="H146" s="36">
        <v>2</v>
      </c>
      <c r="I146" s="35"/>
      <c r="J146" s="38" t="s">
        <v>266</v>
      </c>
      <c r="K146" s="37">
        <v>2</v>
      </c>
      <c r="L146" s="50">
        <v>0</v>
      </c>
      <c r="M146" s="4"/>
      <c r="N146" s="4"/>
    </row>
    <row r="147" spans="1:14" ht="64.5" customHeight="1">
      <c r="A147" s="33" t="s">
        <v>242</v>
      </c>
      <c r="B147" s="34"/>
      <c r="C147" s="17" t="s">
        <v>255</v>
      </c>
      <c r="D147" s="49"/>
      <c r="E147" s="35">
        <v>17.5</v>
      </c>
      <c r="F147" s="29" t="s">
        <v>256</v>
      </c>
      <c r="G147" s="37">
        <v>17.5</v>
      </c>
      <c r="H147" s="36"/>
      <c r="I147" s="35"/>
      <c r="J147" s="38"/>
      <c r="K147" s="37"/>
      <c r="L147" s="50"/>
      <c r="M147" s="4"/>
      <c r="N147" s="4"/>
    </row>
    <row r="148" spans="1:14" ht="64.5" customHeight="1">
      <c r="A148" s="33" t="s">
        <v>242</v>
      </c>
      <c r="B148" s="34"/>
      <c r="C148" s="17" t="s">
        <v>227</v>
      </c>
      <c r="D148" s="49"/>
      <c r="E148" s="35">
        <v>44.1</v>
      </c>
      <c r="F148" s="29" t="s">
        <v>257</v>
      </c>
      <c r="G148" s="37">
        <v>44.1</v>
      </c>
      <c r="H148" s="36">
        <v>41.4</v>
      </c>
      <c r="I148" s="35"/>
      <c r="J148" s="38" t="s">
        <v>328</v>
      </c>
      <c r="K148" s="37">
        <v>41.4</v>
      </c>
      <c r="L148" s="50">
        <v>3</v>
      </c>
      <c r="M148" s="4"/>
      <c r="N148" s="4"/>
    </row>
    <row r="149" spans="1:14" ht="64.5" customHeight="1">
      <c r="A149" s="33" t="s">
        <v>242</v>
      </c>
      <c r="B149" s="34"/>
      <c r="C149" s="17" t="s">
        <v>258</v>
      </c>
      <c r="D149" s="49"/>
      <c r="E149" s="35">
        <v>4.3</v>
      </c>
      <c r="F149" s="29" t="s">
        <v>298</v>
      </c>
      <c r="G149" s="37">
        <v>4.3</v>
      </c>
      <c r="H149" s="36">
        <v>3.2</v>
      </c>
      <c r="I149" s="35"/>
      <c r="J149" s="38" t="s">
        <v>309</v>
      </c>
      <c r="K149" s="37">
        <v>3.2</v>
      </c>
      <c r="L149" s="50">
        <v>1.1000000000000001</v>
      </c>
      <c r="M149" s="4"/>
      <c r="N149" s="4"/>
    </row>
    <row r="150" spans="1:14" ht="64.5" customHeight="1">
      <c r="A150" s="33" t="s">
        <v>242</v>
      </c>
      <c r="B150" s="34"/>
      <c r="C150" s="17" t="s">
        <v>238</v>
      </c>
      <c r="D150" s="49"/>
      <c r="E150" s="35">
        <v>25.9</v>
      </c>
      <c r="F150" s="29" t="s">
        <v>308</v>
      </c>
      <c r="G150" s="37">
        <v>25.9</v>
      </c>
      <c r="H150" s="36">
        <v>1.3</v>
      </c>
      <c r="I150" s="35"/>
      <c r="J150" s="38" t="s">
        <v>301</v>
      </c>
      <c r="K150" s="37">
        <v>1.3</v>
      </c>
      <c r="L150" s="50">
        <v>24.6</v>
      </c>
      <c r="M150" s="4"/>
      <c r="N150" s="4"/>
    </row>
    <row r="151" spans="1:14" ht="64.5" customHeight="1">
      <c r="A151" s="33" t="s">
        <v>242</v>
      </c>
      <c r="B151" s="34"/>
      <c r="C151" s="17" t="s">
        <v>162</v>
      </c>
      <c r="D151" s="49"/>
      <c r="E151" s="35">
        <v>0.2</v>
      </c>
      <c r="F151" s="29" t="s">
        <v>267</v>
      </c>
      <c r="G151" s="37">
        <v>0.2</v>
      </c>
      <c r="H151" s="36"/>
      <c r="I151" s="35"/>
      <c r="J151" s="38"/>
      <c r="K151" s="37"/>
      <c r="L151" s="50"/>
      <c r="M151" s="4"/>
      <c r="N151" s="4"/>
    </row>
    <row r="152" spans="1:14" ht="64.5" customHeight="1">
      <c r="A152" s="33" t="s">
        <v>242</v>
      </c>
      <c r="B152" s="34"/>
      <c r="C152" s="17" t="s">
        <v>228</v>
      </c>
      <c r="D152" s="49"/>
      <c r="E152" s="35">
        <v>2.7</v>
      </c>
      <c r="F152" s="29" t="s">
        <v>268</v>
      </c>
      <c r="G152" s="37">
        <v>2.7</v>
      </c>
      <c r="H152" s="36">
        <v>1.1000000000000001</v>
      </c>
      <c r="I152" s="35"/>
      <c r="J152" s="38" t="s">
        <v>310</v>
      </c>
      <c r="K152" s="37">
        <v>1.1000000000000001</v>
      </c>
      <c r="L152" s="50">
        <v>1.6</v>
      </c>
      <c r="M152" s="4"/>
      <c r="N152" s="4"/>
    </row>
    <row r="153" spans="1:14" ht="64.5" customHeight="1">
      <c r="A153" s="33" t="s">
        <v>242</v>
      </c>
      <c r="B153" s="34"/>
      <c r="C153" s="17" t="s">
        <v>229</v>
      </c>
      <c r="D153" s="49"/>
      <c r="E153" s="35">
        <v>28800</v>
      </c>
      <c r="F153" s="29" t="s">
        <v>269</v>
      </c>
      <c r="G153" s="37">
        <v>28800</v>
      </c>
      <c r="H153" s="36"/>
      <c r="I153" s="35"/>
      <c r="J153" s="38"/>
      <c r="K153" s="37"/>
      <c r="L153" s="50"/>
      <c r="M153" s="4"/>
      <c r="N153" s="4"/>
    </row>
    <row r="154" spans="1:14" ht="64.5" customHeight="1">
      <c r="A154" s="33" t="s">
        <v>242</v>
      </c>
      <c r="B154" s="34"/>
      <c r="C154" s="17" t="s">
        <v>270</v>
      </c>
      <c r="D154" s="49"/>
      <c r="E154" s="35">
        <v>0.3</v>
      </c>
      <c r="F154" s="29" t="s">
        <v>271</v>
      </c>
      <c r="G154" s="37">
        <v>0.3</v>
      </c>
      <c r="H154" s="36">
        <v>0.3</v>
      </c>
      <c r="I154" s="35"/>
      <c r="J154" s="38" t="s">
        <v>271</v>
      </c>
      <c r="K154" s="37">
        <v>0.3</v>
      </c>
      <c r="L154" s="50">
        <v>0</v>
      </c>
      <c r="M154" s="4"/>
      <c r="N154" s="4"/>
    </row>
    <row r="155" spans="1:14" ht="51.75" customHeight="1">
      <c r="A155" s="33" t="s">
        <v>242</v>
      </c>
      <c r="B155" s="34"/>
      <c r="C155" s="17" t="s">
        <v>35</v>
      </c>
      <c r="D155" s="49"/>
      <c r="E155" s="35">
        <v>2.2999999999999998</v>
      </c>
      <c r="F155" s="29" t="s">
        <v>272</v>
      </c>
      <c r="G155" s="37">
        <v>2.2999999999999998</v>
      </c>
      <c r="H155" s="36">
        <v>2.2999999999999998</v>
      </c>
      <c r="I155" s="35"/>
      <c r="J155" s="38" t="s">
        <v>272</v>
      </c>
      <c r="K155" s="37">
        <v>2.2999999999999998</v>
      </c>
      <c r="L155" s="50">
        <v>0</v>
      </c>
      <c r="M155" s="4"/>
      <c r="N155" s="4"/>
    </row>
    <row r="156" spans="1:14" ht="51.75" customHeight="1">
      <c r="A156" s="33" t="s">
        <v>242</v>
      </c>
      <c r="B156" s="34"/>
      <c r="C156" s="17" t="s">
        <v>21</v>
      </c>
      <c r="D156" s="49"/>
      <c r="E156" s="35">
        <v>17.899999999999999</v>
      </c>
      <c r="F156" s="29" t="s">
        <v>273</v>
      </c>
      <c r="G156" s="37">
        <v>17.899999999999999</v>
      </c>
      <c r="H156" s="36">
        <v>1.7</v>
      </c>
      <c r="I156" s="35"/>
      <c r="J156" s="38" t="s">
        <v>327</v>
      </c>
      <c r="K156" s="37">
        <v>1.7</v>
      </c>
      <c r="L156" s="50">
        <v>0</v>
      </c>
      <c r="M156" s="4"/>
      <c r="N156" s="4"/>
    </row>
    <row r="157" spans="1:14" ht="51.75" customHeight="1">
      <c r="A157" s="33" t="s">
        <v>242</v>
      </c>
      <c r="B157" s="34"/>
      <c r="C157" s="17" t="s">
        <v>274</v>
      </c>
      <c r="D157" s="49"/>
      <c r="E157" s="35">
        <v>52.9</v>
      </c>
      <c r="F157" s="29" t="s">
        <v>275</v>
      </c>
      <c r="G157" s="37">
        <v>52.9</v>
      </c>
      <c r="H157" s="36"/>
      <c r="I157" s="35"/>
      <c r="J157" s="38"/>
      <c r="K157" s="37"/>
      <c r="L157" s="50"/>
      <c r="M157" s="4"/>
      <c r="N157" s="4"/>
    </row>
    <row r="158" spans="1:14" ht="51.75" customHeight="1">
      <c r="A158" s="33" t="s">
        <v>242</v>
      </c>
      <c r="B158" s="34"/>
      <c r="C158" s="17" t="s">
        <v>276</v>
      </c>
      <c r="D158" s="49"/>
      <c r="E158" s="35">
        <v>1348</v>
      </c>
      <c r="F158" s="29" t="s">
        <v>277</v>
      </c>
      <c r="G158" s="37">
        <v>1348</v>
      </c>
      <c r="H158" s="36">
        <v>1348</v>
      </c>
      <c r="I158" s="35"/>
      <c r="J158" s="38" t="s">
        <v>277</v>
      </c>
      <c r="K158" s="37">
        <v>1348</v>
      </c>
      <c r="L158" s="50">
        <v>0</v>
      </c>
      <c r="M158" s="4"/>
      <c r="N158" s="4"/>
    </row>
    <row r="159" spans="1:14" ht="51.75" customHeight="1">
      <c r="A159" s="33" t="s">
        <v>242</v>
      </c>
      <c r="B159" s="34"/>
      <c r="C159" s="17" t="s">
        <v>158</v>
      </c>
      <c r="D159" s="49"/>
      <c r="E159" s="35">
        <v>0.05</v>
      </c>
      <c r="F159" s="29" t="s">
        <v>278</v>
      </c>
      <c r="G159" s="37">
        <v>0.05</v>
      </c>
      <c r="H159" s="36">
        <v>0.05</v>
      </c>
      <c r="I159" s="35"/>
      <c r="J159" s="38" t="s">
        <v>278</v>
      </c>
      <c r="K159" s="37">
        <v>0.05</v>
      </c>
      <c r="L159" s="50">
        <v>0</v>
      </c>
      <c r="M159" s="4"/>
      <c r="N159" s="4"/>
    </row>
    <row r="160" spans="1:14" ht="51.75" customHeight="1">
      <c r="A160" s="33" t="s">
        <v>242</v>
      </c>
      <c r="B160" s="34"/>
      <c r="C160" s="17" t="s">
        <v>208</v>
      </c>
      <c r="D160" s="49"/>
      <c r="E160" s="35">
        <v>5.3</v>
      </c>
      <c r="F160" s="29" t="s">
        <v>279</v>
      </c>
      <c r="G160" s="37">
        <v>5.3</v>
      </c>
      <c r="H160" s="36">
        <v>3.7</v>
      </c>
      <c r="I160" s="35"/>
      <c r="J160" s="38" t="s">
        <v>303</v>
      </c>
      <c r="K160" s="37">
        <v>3.7</v>
      </c>
      <c r="L160" s="50">
        <v>1.6</v>
      </c>
      <c r="M160" s="4"/>
      <c r="N160" s="4"/>
    </row>
    <row r="161" spans="1:14" ht="51.75" customHeight="1">
      <c r="A161" s="33" t="s">
        <v>242</v>
      </c>
      <c r="B161" s="34"/>
      <c r="C161" s="17" t="s">
        <v>35</v>
      </c>
      <c r="D161" s="49"/>
      <c r="E161" s="35">
        <v>25.9</v>
      </c>
      <c r="F161" s="29" t="s">
        <v>280</v>
      </c>
      <c r="G161" s="37">
        <v>25.9</v>
      </c>
      <c r="H161" s="36">
        <v>25.9</v>
      </c>
      <c r="I161" s="35"/>
      <c r="J161" s="38" t="s">
        <v>280</v>
      </c>
      <c r="K161" s="37">
        <v>25.9</v>
      </c>
      <c r="L161" s="50">
        <v>0</v>
      </c>
      <c r="M161" s="4"/>
      <c r="N161" s="4"/>
    </row>
    <row r="162" spans="1:14" ht="51.75" customHeight="1">
      <c r="A162" s="33" t="s">
        <v>242</v>
      </c>
      <c r="B162" s="34"/>
      <c r="C162" s="17" t="s">
        <v>281</v>
      </c>
      <c r="D162" s="49"/>
      <c r="E162" s="35">
        <v>39.6</v>
      </c>
      <c r="F162" s="29" t="s">
        <v>282</v>
      </c>
      <c r="G162" s="37">
        <v>39.6</v>
      </c>
      <c r="H162" s="36"/>
      <c r="I162" s="35"/>
      <c r="J162" s="38"/>
      <c r="K162" s="37"/>
      <c r="L162" s="50"/>
      <c r="M162" s="4"/>
      <c r="N162" s="4"/>
    </row>
    <row r="163" spans="1:14" ht="64.5" customHeight="1">
      <c r="A163" s="33" t="s">
        <v>242</v>
      </c>
      <c r="B163" s="34"/>
      <c r="C163" s="17" t="s">
        <v>227</v>
      </c>
      <c r="D163" s="49"/>
      <c r="E163" s="35">
        <v>366.5</v>
      </c>
      <c r="F163" s="29" t="s">
        <v>283</v>
      </c>
      <c r="G163" s="37">
        <v>366.5</v>
      </c>
      <c r="H163" s="36">
        <v>350</v>
      </c>
      <c r="I163" s="35"/>
      <c r="J163" s="38" t="s">
        <v>311</v>
      </c>
      <c r="K163" s="37">
        <v>350</v>
      </c>
      <c r="L163" s="50">
        <v>16.5</v>
      </c>
      <c r="M163" s="4"/>
      <c r="N163" s="4"/>
    </row>
    <row r="164" spans="1:14" ht="64.5" customHeight="1">
      <c r="A164" s="33" t="s">
        <v>242</v>
      </c>
      <c r="B164" s="34"/>
      <c r="C164" s="17" t="s">
        <v>284</v>
      </c>
      <c r="D164" s="49"/>
      <c r="E164" s="35">
        <v>330.8</v>
      </c>
      <c r="F164" s="29" t="s">
        <v>285</v>
      </c>
      <c r="G164" s="37">
        <v>330.8</v>
      </c>
      <c r="H164" s="36">
        <v>269.60000000000002</v>
      </c>
      <c r="I164" s="35"/>
      <c r="J164" s="38" t="s">
        <v>312</v>
      </c>
      <c r="K164" s="37">
        <v>269.60000000000002</v>
      </c>
      <c r="L164" s="50">
        <v>61.2</v>
      </c>
      <c r="M164" s="4"/>
      <c r="N164" s="4"/>
    </row>
    <row r="165" spans="1:14" ht="64.5" customHeight="1">
      <c r="A165" s="33" t="s">
        <v>242</v>
      </c>
      <c r="B165" s="34"/>
      <c r="C165" s="17" t="s">
        <v>286</v>
      </c>
      <c r="D165" s="49"/>
      <c r="E165" s="35">
        <v>0.8</v>
      </c>
      <c r="F165" s="29" t="s">
        <v>287</v>
      </c>
      <c r="G165" s="37">
        <v>0.8</v>
      </c>
      <c r="H165" s="36">
        <v>0.8</v>
      </c>
      <c r="I165" s="35"/>
      <c r="J165" s="38" t="s">
        <v>287</v>
      </c>
      <c r="K165" s="37">
        <v>0.8</v>
      </c>
      <c r="L165" s="50">
        <v>0</v>
      </c>
      <c r="M165" s="4"/>
      <c r="N165" s="4"/>
    </row>
    <row r="166" spans="1:14" ht="82.5" customHeight="1">
      <c r="A166" s="33" t="s">
        <v>242</v>
      </c>
      <c r="B166" s="34"/>
      <c r="C166" s="17" t="s">
        <v>288</v>
      </c>
      <c r="D166" s="49"/>
      <c r="E166" s="35">
        <v>62.7</v>
      </c>
      <c r="F166" s="29" t="s">
        <v>329</v>
      </c>
      <c r="G166" s="37">
        <v>62.7</v>
      </c>
      <c r="H166" s="36"/>
      <c r="I166" s="35"/>
      <c r="J166" s="38"/>
      <c r="K166" s="37"/>
      <c r="L166" s="50"/>
      <c r="M166" s="4"/>
      <c r="N166" s="4"/>
    </row>
    <row r="167" spans="1:14" ht="64.5" customHeight="1">
      <c r="A167" s="33" t="s">
        <v>242</v>
      </c>
      <c r="B167" s="34"/>
      <c r="C167" s="17" t="s">
        <v>289</v>
      </c>
      <c r="D167" s="49"/>
      <c r="E167" s="35">
        <v>20.9</v>
      </c>
      <c r="F167" s="29" t="s">
        <v>290</v>
      </c>
      <c r="G167" s="37">
        <v>20.9</v>
      </c>
      <c r="H167" s="36"/>
      <c r="I167" s="35"/>
      <c r="J167" s="38"/>
      <c r="K167" s="37"/>
      <c r="L167" s="50"/>
      <c r="M167" s="4"/>
      <c r="N167" s="4"/>
    </row>
    <row r="168" spans="1:14" ht="64.5" customHeight="1">
      <c r="A168" s="33" t="s">
        <v>242</v>
      </c>
      <c r="B168" s="34"/>
      <c r="C168" s="17" t="s">
        <v>291</v>
      </c>
      <c r="D168" s="49"/>
      <c r="E168" s="35">
        <v>2609.1999999999998</v>
      </c>
      <c r="F168" s="29" t="s">
        <v>304</v>
      </c>
      <c r="G168" s="37">
        <v>2609.1999999999998</v>
      </c>
      <c r="H168" s="36">
        <v>2609.1999999999998</v>
      </c>
      <c r="I168" s="35"/>
      <c r="J168" s="38" t="s">
        <v>304</v>
      </c>
      <c r="K168" s="37">
        <v>2609.1999999999998</v>
      </c>
      <c r="L168" s="50">
        <v>0</v>
      </c>
      <c r="M168" s="4"/>
      <c r="N168" s="4"/>
    </row>
    <row r="169" spans="1:14" ht="64.5" customHeight="1">
      <c r="A169" s="33" t="s">
        <v>242</v>
      </c>
      <c r="B169" s="34"/>
      <c r="C169" s="17" t="s">
        <v>291</v>
      </c>
      <c r="D169" s="49"/>
      <c r="E169" s="35">
        <v>19.2</v>
      </c>
      <c r="F169" s="29" t="s">
        <v>305</v>
      </c>
      <c r="G169" s="37">
        <v>19.2</v>
      </c>
      <c r="H169" s="36">
        <v>19.2</v>
      </c>
      <c r="I169" s="35"/>
      <c r="J169" s="38" t="s">
        <v>305</v>
      </c>
      <c r="K169" s="37">
        <v>19.2</v>
      </c>
      <c r="L169" s="50">
        <v>0</v>
      </c>
      <c r="M169" s="4"/>
      <c r="N169" s="4"/>
    </row>
    <row r="170" spans="1:14" ht="64.5" customHeight="1">
      <c r="A170" s="33" t="s">
        <v>242</v>
      </c>
      <c r="B170" s="34"/>
      <c r="C170" s="17" t="s">
        <v>292</v>
      </c>
      <c r="D170" s="49"/>
      <c r="E170" s="35">
        <v>1.5</v>
      </c>
      <c r="F170" s="29" t="s">
        <v>293</v>
      </c>
      <c r="G170" s="37">
        <v>1.5</v>
      </c>
      <c r="H170" s="36"/>
      <c r="I170" s="35"/>
      <c r="J170" s="38"/>
      <c r="K170" s="37"/>
      <c r="L170" s="50"/>
      <c r="M170" s="4"/>
      <c r="N170" s="4"/>
    </row>
    <row r="171" spans="1:14" ht="64.5" customHeight="1">
      <c r="A171" s="33" t="s">
        <v>242</v>
      </c>
      <c r="B171" s="34"/>
      <c r="C171" s="17" t="s">
        <v>294</v>
      </c>
      <c r="D171" s="49"/>
      <c r="E171" s="35">
        <v>0.06</v>
      </c>
      <c r="F171" s="29" t="s">
        <v>295</v>
      </c>
      <c r="G171" s="37">
        <v>0.06</v>
      </c>
      <c r="H171" s="36"/>
      <c r="I171" s="35"/>
      <c r="J171" s="38"/>
      <c r="K171" s="37"/>
      <c r="L171" s="50"/>
      <c r="M171" s="4"/>
      <c r="N171" s="4"/>
    </row>
    <row r="172" spans="1:14" ht="64.5" customHeight="1">
      <c r="A172" s="33" t="s">
        <v>242</v>
      </c>
      <c r="B172" s="34"/>
      <c r="C172" s="17" t="s">
        <v>296</v>
      </c>
      <c r="D172" s="49"/>
      <c r="E172" s="35">
        <v>14.5</v>
      </c>
      <c r="F172" s="29" t="s">
        <v>297</v>
      </c>
      <c r="G172" s="37">
        <v>14.5</v>
      </c>
      <c r="H172" s="36"/>
      <c r="I172" s="35"/>
      <c r="J172" s="38"/>
      <c r="K172" s="37"/>
      <c r="L172" s="50"/>
      <c r="M172" s="4"/>
      <c r="N172" s="4"/>
    </row>
    <row r="173" spans="1:14" ht="64.5" customHeight="1">
      <c r="A173" s="33" t="s">
        <v>242</v>
      </c>
      <c r="B173" s="34"/>
      <c r="C173" s="17" t="s">
        <v>335</v>
      </c>
      <c r="D173" s="49"/>
      <c r="E173" s="35">
        <v>242.8</v>
      </c>
      <c r="F173" s="29" t="s">
        <v>336</v>
      </c>
      <c r="G173" s="37">
        <v>242.8</v>
      </c>
      <c r="H173" s="36">
        <v>242.8</v>
      </c>
      <c r="I173" s="35"/>
      <c r="J173" s="38" t="s">
        <v>336</v>
      </c>
      <c r="K173" s="37">
        <v>242.8</v>
      </c>
      <c r="L173" s="50">
        <v>0</v>
      </c>
      <c r="M173" s="4"/>
      <c r="N173" s="4"/>
    </row>
    <row r="174" spans="1:14" ht="51.75" customHeight="1">
      <c r="A174" s="33" t="s">
        <v>242</v>
      </c>
      <c r="B174" s="34"/>
      <c r="C174" s="17" t="s">
        <v>32</v>
      </c>
      <c r="D174" s="49">
        <v>258.60000000000002</v>
      </c>
      <c r="E174" s="35"/>
      <c r="F174" s="29" t="s">
        <v>212</v>
      </c>
      <c r="G174" s="37"/>
      <c r="H174" s="36"/>
      <c r="I174" s="35">
        <v>257.3</v>
      </c>
      <c r="J174" s="38" t="s">
        <v>326</v>
      </c>
      <c r="K174" s="37">
        <v>257.3</v>
      </c>
      <c r="L174" s="50">
        <v>1.3</v>
      </c>
      <c r="M174" s="4"/>
      <c r="N174" s="4"/>
    </row>
    <row r="175" spans="1:14" ht="51.75" customHeight="1">
      <c r="A175" s="33" t="s">
        <v>242</v>
      </c>
      <c r="B175" s="34"/>
      <c r="C175" s="17"/>
      <c r="D175" s="49">
        <v>258.60000000000002</v>
      </c>
      <c r="E175" s="35">
        <f>SUM(E126:E174)</f>
        <v>35295.81</v>
      </c>
      <c r="F175" s="29"/>
      <c r="G175" s="37">
        <f>SUM(G126:G174)</f>
        <v>35295.81</v>
      </c>
      <c r="H175" s="36">
        <f>SUM(H126:H174)</f>
        <v>5130.9500000000007</v>
      </c>
      <c r="I175" s="36">
        <f>SUM(I126:I174)</f>
        <v>257.3</v>
      </c>
      <c r="J175" s="38"/>
      <c r="K175" s="36">
        <f>SUM(K126:K174)</f>
        <v>5388.2500000000009</v>
      </c>
      <c r="L175" s="36">
        <f>SUM(L126:L174)</f>
        <v>773.40000000000009</v>
      </c>
      <c r="M175" s="4"/>
      <c r="N175" s="4"/>
    </row>
    <row r="176" spans="1:14" ht="22.5" customHeight="1">
      <c r="A176" s="13" t="s">
        <v>12</v>
      </c>
      <c r="B176" s="13"/>
      <c r="C176" s="13"/>
      <c r="D176" s="13">
        <f>D33+D89+D125+D175</f>
        <v>1569.5</v>
      </c>
      <c r="E176" s="13">
        <f>E33+E89+E125+E175</f>
        <v>52318.07</v>
      </c>
      <c r="F176" s="29"/>
      <c r="G176" s="13">
        <f>G33+G89+G125+G175</f>
        <v>53628.97</v>
      </c>
      <c r="H176" s="13">
        <f>H33+H89+H125+H175</f>
        <v>15331.75</v>
      </c>
      <c r="I176" s="13">
        <f>I33+I89+I125+I175</f>
        <v>1188.7</v>
      </c>
      <c r="J176" s="13"/>
      <c r="K176" s="13">
        <f>K33+K89+K125+K175</f>
        <v>17139.45</v>
      </c>
      <c r="L176" s="13">
        <f>L33+L89+L125+L175</f>
        <v>7594.8600000000024</v>
      </c>
      <c r="M176" s="4"/>
      <c r="N176" s="4"/>
    </row>
    <row r="177" spans="2:7" ht="6" customHeight="1">
      <c r="F177" s="13"/>
    </row>
    <row r="178" spans="2:7" ht="11.25" customHeight="1">
      <c r="B178" s="14"/>
      <c r="C178" s="14" t="s">
        <v>19</v>
      </c>
      <c r="D178" s="14"/>
      <c r="E178" s="14"/>
      <c r="G178" s="14"/>
    </row>
    <row r="179" spans="2:7" ht="16.5" customHeight="1">
      <c r="B179" s="14"/>
      <c r="C179" s="15" t="s">
        <v>22</v>
      </c>
      <c r="D179" s="14"/>
      <c r="E179" s="14"/>
      <c r="F179" s="14"/>
      <c r="G179" s="14"/>
    </row>
    <row r="180" spans="2:7" ht="5.25" hidden="1" customHeight="1">
      <c r="F180" s="14"/>
    </row>
    <row r="181" spans="2:7">
      <c r="C181" s="6" t="s">
        <v>20</v>
      </c>
      <c r="F181" s="4"/>
    </row>
    <row r="182" spans="2:7">
      <c r="C182" s="7">
        <v>525998</v>
      </c>
    </row>
    <row r="189" spans="2:7" ht="12" customHeight="1"/>
  </sheetData>
  <mergeCells count="12">
    <mergeCell ref="A8:A9"/>
    <mergeCell ref="C8:C9"/>
    <mergeCell ref="D8:F8"/>
    <mergeCell ref="G8:G9"/>
    <mergeCell ref="C6:M6"/>
    <mergeCell ref="H8:K8"/>
    <mergeCell ref="J1:N1"/>
    <mergeCell ref="I2:N2"/>
    <mergeCell ref="I3:N3"/>
    <mergeCell ref="F4:H4"/>
    <mergeCell ref="L8:L9"/>
    <mergeCell ref="C5:M5"/>
  </mergeCells>
  <phoneticPr fontId="0" type="noConversion"/>
  <pageMargins left="0.19685039370078741" right="0.19685039370078741" top="0" bottom="0" header="0.51181102362204722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2022-10-14T09:28:03Z</cp:lastPrinted>
  <dcterms:created xsi:type="dcterms:W3CDTF">1996-10-08T23:32:33Z</dcterms:created>
  <dcterms:modified xsi:type="dcterms:W3CDTF">2023-01-16T09:36:14Z</dcterms:modified>
</cp:coreProperties>
</file>